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35" windowWidth="10005" windowHeight="9120"/>
  </bookViews>
  <sheets>
    <sheet name="ЦКС" sheetId="7" r:id="rId1"/>
  </sheets>
  <definedNames>
    <definedName name="_xlnm.Print_Area" localSheetId="0">ЦКС!$A$1:$L$245</definedName>
  </definedNames>
  <calcPr calcId="145621"/>
</workbook>
</file>

<file path=xl/calcChain.xml><?xml version="1.0" encoding="utf-8"?>
<calcChain xmlns="http://schemas.openxmlformats.org/spreadsheetml/2006/main">
  <c r="I182" i="7"/>
  <c r="I165"/>
  <c r="E164"/>
  <c r="E162"/>
  <c r="D157"/>
  <c r="D156"/>
  <c r="I111"/>
  <c r="I92"/>
  <c r="I96"/>
  <c r="I77"/>
  <c r="I65"/>
  <c r="I46"/>
  <c r="I171"/>
  <c r="I212"/>
  <c r="I210"/>
  <c r="F210"/>
  <c r="H212"/>
  <c r="I60"/>
  <c r="D174"/>
  <c r="D179"/>
  <c r="I154"/>
  <c r="D154"/>
  <c r="D140"/>
  <c r="I142"/>
  <c r="I138"/>
  <c r="D143"/>
  <c r="E171"/>
  <c r="F171"/>
  <c r="D150"/>
  <c r="I162"/>
  <c r="D162"/>
  <c r="F154"/>
  <c r="G154"/>
  <c r="G153"/>
  <c r="G145"/>
  <c r="H154"/>
  <c r="D158"/>
  <c r="E159"/>
  <c r="F159"/>
  <c r="D159"/>
  <c r="G159"/>
  <c r="H159"/>
  <c r="I159"/>
  <c r="F162"/>
  <c r="G162"/>
  <c r="H162"/>
  <c r="D165"/>
  <c r="D166"/>
  <c r="D167"/>
  <c r="D168"/>
  <c r="G171"/>
  <c r="H171"/>
  <c r="H153"/>
  <c r="H145"/>
  <c r="D173"/>
  <c r="D175"/>
  <c r="D176"/>
  <c r="D177"/>
  <c r="D178"/>
  <c r="D180"/>
  <c r="D182"/>
  <c r="D183"/>
  <c r="D184"/>
  <c r="D185"/>
  <c r="D186"/>
  <c r="D188"/>
  <c r="D189"/>
  <c r="D190"/>
  <c r="D192"/>
  <c r="D193"/>
  <c r="J210"/>
  <c r="K210"/>
  <c r="L210"/>
  <c r="D211"/>
  <c r="E211"/>
  <c r="F211"/>
  <c r="H210"/>
  <c r="E210"/>
  <c r="E212"/>
  <c r="D181"/>
  <c r="E154"/>
  <c r="F153"/>
  <c r="F149"/>
  <c r="F138"/>
  <c r="D149"/>
  <c r="F212"/>
  <c r="I64"/>
  <c r="I58"/>
  <c r="D164"/>
  <c r="E153"/>
  <c r="E138"/>
  <c r="E142"/>
  <c r="D142"/>
  <c r="D145"/>
  <c r="D171"/>
  <c r="G212"/>
  <c r="I153"/>
  <c r="D153"/>
  <c r="G210"/>
  <c r="D210"/>
  <c r="D212"/>
  <c r="D138"/>
  <c r="I194"/>
  <c r="D194"/>
</calcChain>
</file>

<file path=xl/sharedStrings.xml><?xml version="1.0" encoding="utf-8"?>
<sst xmlns="http://schemas.openxmlformats.org/spreadsheetml/2006/main" count="310" uniqueCount="232">
  <si>
    <t>КОДЫ</t>
  </si>
  <si>
    <t>Дата</t>
  </si>
  <si>
    <t>Наименование органа, осуществляющего функции и полномочия учредителя</t>
  </si>
  <si>
    <t>Номер лицевого счета</t>
  </si>
  <si>
    <t>по ОКЕИ</t>
  </si>
  <si>
    <t>х</t>
  </si>
  <si>
    <t>УТВЕРЖДАЮ</t>
  </si>
  <si>
    <t>(наименование главного распорядителя)</t>
  </si>
  <si>
    <t xml:space="preserve">                               (подпись)             (расшифровка подписи)</t>
  </si>
  <si>
    <t>Форма по КФД</t>
  </si>
  <si>
    <t>ИНН / КПП</t>
  </si>
  <si>
    <t>I. Сведения о деятельности муниципального учреждения</t>
  </si>
  <si>
    <t>Наименование показателя</t>
  </si>
  <si>
    <t>I. Нефинансовые активы, всего:</t>
  </si>
  <si>
    <t>из них: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</si>
  <si>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</si>
  <si>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</si>
  <si>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</si>
  <si>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1.1.4. Остаточная стоимость недвижимого муниципального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</si>
  <si>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</si>
  <si>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</si>
  <si>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</si>
  <si>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III. Обязательства, всего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</si>
  <si>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</si>
  <si>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</si>
  <si>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</si>
  <si>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</si>
  <si>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</si>
  <si>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</si>
  <si>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</si>
  <si>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</si>
  <si>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</si>
  <si>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</si>
  <si>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</si>
  <si>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</si>
  <si>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</si>
  <si>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Увеличение стоимости нематериальных активов</t>
  </si>
  <si>
    <t>Увеличение стоимости материальных запасов</t>
  </si>
  <si>
    <t>Объем публичных обязательств, всего</t>
  </si>
  <si>
    <t>телефон________</t>
  </si>
  <si>
    <t>ПЛАН
финансово - хозяйственной деятельности</t>
  </si>
  <si>
    <t xml:space="preserve">III. Показатели по поступлениям и выплатам муниципального учреждения </t>
  </si>
  <si>
    <t>Главный бухгалтер муниципального учреждения</t>
  </si>
  <si>
    <t>3.4.13. по прочим расчетам с кредиторами</t>
  </si>
  <si>
    <t>3.4.12. по платежам в бюджет</t>
  </si>
  <si>
    <t>3.4.11. по оплате прочих расходов</t>
  </si>
  <si>
    <t>3.4.10. по приобретению материальных запасов</t>
  </si>
  <si>
    <t>3.4.9. по приобретению непроизведенных активов</t>
  </si>
  <si>
    <t>3.4.8. по приобретению нематериальных активов</t>
  </si>
  <si>
    <t>3.4.7. по приобретению основных средств</t>
  </si>
  <si>
    <t>3.4.6. по оплате прочих услуг</t>
  </si>
  <si>
    <t>3.4.5. по оплате услуг по содержанию имущества</t>
  </si>
  <si>
    <t>3.4.4. по оплате коммунальных услуг</t>
  </si>
  <si>
    <t>3.4.3. по оплате транспортных услуг</t>
  </si>
  <si>
    <t>3.4.2. по оплате услуг связи</t>
  </si>
  <si>
    <t>3.2. Просроченнная кредиторская задолженность</t>
  </si>
  <si>
    <t>3.1.Долговые обязательства</t>
  </si>
  <si>
    <t>Справочно: Нефинансовые и финансовые активы (строка 410 формы 0503730)</t>
  </si>
  <si>
    <t>2.1. Денежные средства муниципального бюджетного учреждения, всего:</t>
  </si>
  <si>
    <t>2.1.1. Денежные средства муниципального учреждения на лицевых счетах (счетах)</t>
  </si>
  <si>
    <t>2.2. Иные финансовые инструменты</t>
  </si>
  <si>
    <t>2.3. Дебиторская задолженность по расходам</t>
  </si>
  <si>
    <t>2.3.1.Дебиторская задолженность по выданным авансам, перечисленным за счет средств, полученных из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</si>
  <si>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</si>
  <si>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</si>
  <si>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</si>
  <si>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</si>
  <si>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</si>
  <si>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</si>
  <si>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</si>
  <si>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</si>
  <si>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</si>
  <si>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</si>
  <si>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</si>
  <si>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</si>
  <si>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</si>
  <si>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</si>
  <si>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</si>
  <si>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</si>
  <si>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</si>
  <si>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</si>
  <si>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</si>
  <si>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</si>
  <si>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2.3.3.Прочая дебиторская задолженность по расходам</t>
  </si>
  <si>
    <t>2.4. Дебиторская задолженность по доходам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</si>
  <si>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</si>
  <si>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</si>
  <si>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</si>
  <si>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Код строки</t>
  </si>
  <si>
    <t>Код по бюджетной классификации Российской Федерации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</si>
  <si>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</si>
  <si>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</si>
  <si>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</si>
  <si>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Объем финансовго обеспечения, руб. (с точностью до двух знаков после запятой-0,00)</t>
  </si>
  <si>
    <t>Поступления от доходов, всего:</t>
  </si>
  <si>
    <t>доходы от собственности</t>
  </si>
  <si>
    <t>доходы от оказания услуг, работ</t>
  </si>
  <si>
    <t>Услуга № 2</t>
  </si>
  <si>
    <t>Работа</t>
  </si>
  <si>
    <t>Выплаты по расходам, всего:</t>
  </si>
  <si>
    <t>в том числе на выплаты персоналу всего:</t>
  </si>
  <si>
    <t>фонд оплаты труда</t>
  </si>
  <si>
    <t>начисления на выплаты по оплате труда</t>
  </si>
  <si>
    <t>иные выплаты персоналу учреждений, за исключением фонда оплаты труда</t>
  </si>
  <si>
    <t>Социальное обеспечение и иные выплаты населению, всего:</t>
  </si>
  <si>
    <t>иные выплаты населению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</si>
  <si>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</si>
  <si>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</si>
  <si>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</si>
  <si>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</si>
  <si>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</si>
  <si>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</si>
  <si>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научно-исследовательские и опытно-конструкторские работы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</si>
  <si>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</si>
  <si>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</si>
  <si>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</si>
  <si>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</si>
  <si>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</si>
  <si>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</si>
  <si>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</si>
  <si>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</si>
  <si>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Поступление финансовых активов, всего: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</si>
  <si>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</si>
  <si>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</si>
  <si>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</si>
  <si>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</si>
  <si>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</si>
  <si>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 "_____"________________20___г.</t>
  </si>
  <si>
    <t>всего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</si>
  <si>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</si>
  <si>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 № 223-ФЗ "О закупках товаров, работ, услуг отдельными видами юридических лиц"</t>
  </si>
  <si>
    <t>очередной финансовый год</t>
  </si>
  <si>
    <t>1-ый год планового периода</t>
  </si>
  <si>
    <t>2-ой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</si>
  <si>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</si>
  <si>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</si>
  <si>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</si>
  <si>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</si>
  <si>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</si>
  <si>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</si>
  <si>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</si>
  <si>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</si>
  <si>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</si>
  <si>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</si>
  <si>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</si>
  <si>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</si>
  <si>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 том числе: на оплату контрактов, заключенных до начала очередного финансового года</t>
  </si>
  <si>
    <t>на закупку товаров, работ, услуг по году начала закупки</t>
  </si>
  <si>
    <t>V. Сведения о средствах, поступающих во временное распоряжение учреждения</t>
  </si>
  <si>
    <t>на "_______"_________________20___г.</t>
  </si>
  <si>
    <t>(очередной финансовый год)</t>
  </si>
  <si>
    <t>Поступление</t>
  </si>
  <si>
    <t>Выбытие</t>
  </si>
  <si>
    <t>VI. Справочная информация</t>
  </si>
  <si>
    <t>Объем средств, поступивших во временное распоряжение, всего:</t>
  </si>
  <si>
    <t>010</t>
  </si>
  <si>
    <t>020</t>
  </si>
  <si>
    <t>030</t>
  </si>
  <si>
    <t>Заместитель руководителя муниципального учреждения по финансовым вопросам</t>
  </si>
  <si>
    <t xml:space="preserve">                        (подпись)                  (расшифровка подписи)</t>
  </si>
  <si>
    <t xml:space="preserve">                       (подпись)                  (расшифровка подписи)</t>
  </si>
  <si>
    <t xml:space="preserve">                      (подпись)                  (расшифровка подписи)</t>
  </si>
  <si>
    <t>Исполнитель</t>
  </si>
  <si>
    <t xml:space="preserve">   "______"__________________20_____г.</t>
  </si>
  <si>
    <t>Глава по БК</t>
  </si>
  <si>
    <t>1.1.3. Стоимость имущества, приобретенного муниципальным учреждением (подразделением) за счет доходов, полученных от приносящей доход деятельности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</si>
  <si>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</si>
  <si>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>IV. Показатели выплат по расходам на закупку товаров, работ, услуг учреждения</t>
  </si>
  <si>
    <t>Выплаты по расходам на закупку товаров, работ, услуг, всего:</t>
  </si>
  <si>
    <t>0001</t>
  </si>
  <si>
    <t>040</t>
  </si>
  <si>
    <t>Сумма, тыс.руб.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</si>
  <si>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</si>
  <si>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Сумма выплат по расходам на закупку товаров, работ и услуг, руб.(с точностью до двух знаков после запятой - 0,00)</t>
  </si>
  <si>
    <t>Год начала закупки</t>
  </si>
  <si>
    <t>Сумма, руб. (с точностью до двух знаков после запятой-0,00)</t>
  </si>
  <si>
    <t>Единица измерения: руб.</t>
  </si>
  <si>
    <t>Сумма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</si>
  <si>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</si>
  <si>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</si>
  <si>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</si>
  <si>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</si>
  <si>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</si>
  <si>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Уплата налогов, сборов и иных платежей, всего:</t>
  </si>
  <si>
    <t>Увеличение остатков средств</t>
  </si>
  <si>
    <t>Прочие поступления</t>
  </si>
  <si>
    <t>Приложение № 1</t>
  </si>
  <si>
    <t>Приложение 1</t>
  </si>
  <si>
    <t xml:space="preserve"> к Порядку составления и утверждения плана финансово-хозяйственной деятельности муниципальных бюджетных и автономных учреждений</t>
  </si>
  <si>
    <t xml:space="preserve"> к постановлению администрации </t>
  </si>
  <si>
    <t>города Чебоксары 
от ______________№________</t>
  </si>
  <si>
    <t>Начальник управления культуры и развития туризма администрации города Чебоксары</t>
  </si>
  <si>
    <t>Руководитель  ________________Л.В. Маркова</t>
  </si>
  <si>
    <t xml:space="preserve">Наименование муниципального учреждения </t>
  </si>
  <si>
    <t>Управление культуры и развития туризма администрации города Чебоксары</t>
  </si>
  <si>
    <t>Субсидии на выполнении муниципального задания</t>
  </si>
  <si>
    <t>на 2018г</t>
  </si>
  <si>
    <t>на 2019г</t>
  </si>
  <si>
    <t>на 2019 г</t>
  </si>
  <si>
    <t>на 2018 г</t>
  </si>
  <si>
    <t>работы, услуги по содержанию имущества -капитальный ремонт</t>
  </si>
  <si>
    <t xml:space="preserve">Муниципальное бюджетное учреждение культуры                                                                                        "Централизованная клубная система  города Чебоксары"                                                                       
</t>
  </si>
  <si>
    <t>20156Ю07700, 21156Ю07700</t>
  </si>
  <si>
    <t xml:space="preserve"> 2129040797/ 213001001</t>
  </si>
  <si>
    <t>С.А. Никитина</t>
  </si>
  <si>
    <t>Т.В. Шадрина</t>
  </si>
  <si>
    <r>
      <t>Адрес фактического местонахождения муниципального учреждения:</t>
    </r>
    <r>
      <rPr>
        <sz val="14"/>
        <color indexed="8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 xml:space="preserve">428000, Чувашская - Чувашия Республика, г. Чебоксары, ул. О.Беспалова, д. 2а  </t>
    </r>
  </si>
  <si>
    <t>3.3.1. по заработной плате и по начислениям на выплаты по оплате труда</t>
  </si>
  <si>
    <t>3.4.1. по заработной плате и по начислениям на выплаты по оплате труда</t>
  </si>
  <si>
    <r>
      <t xml:space="preserve">1.1. Общая балансовая стоимость недвижимого муниципального имущества, </t>
    </r>
    <r>
      <rPr>
        <sz val="14"/>
        <color indexed="63"/>
        <rFont val="Times New Roman"/>
        <family val="1"/>
        <charset val="204"/>
      </rPr>
      <t>всего</t>
    </r>
  </si>
  <si>
    <r>
      <t xml:space="preserve">1.2. Общая балансовая стоимость движимого муниципального имущества, </t>
    </r>
    <r>
      <rPr>
        <sz val="14"/>
        <color indexed="63"/>
        <rFont val="Times New Roman"/>
        <family val="1"/>
        <charset val="204"/>
      </rPr>
      <t>всего</t>
    </r>
  </si>
  <si>
    <r>
      <t xml:space="preserve">2.3.2. Дебиторская задолженность по выданным авансам за счет доходов, полученных от  приносящей доход деятельности, </t>
    </r>
    <r>
      <rPr>
        <sz val="14"/>
        <color indexed="63"/>
        <rFont val="Times New Roman"/>
        <family val="1"/>
        <charset val="204"/>
      </rPr>
      <t>всего:</t>
    </r>
  </si>
  <si>
    <r>
      <t xml:space="preserve">3.3. Кредиторская задолженность по расчетам с поставщиками и подрядчиками за счет средств бюджета, </t>
    </r>
    <r>
      <rPr>
        <sz val="14"/>
        <color indexed="63"/>
        <rFont val="Times New Roman"/>
        <family val="1"/>
        <charset val="204"/>
      </rPr>
      <t>всего:</t>
    </r>
  </si>
  <si>
    <r>
      <t xml:space="preserve">3.4. Кредиторская задолженность по расчетам с поставщиками и подрядчиками за счет доходов, полученных от  приносящей доход деятельности, </t>
    </r>
    <r>
      <rPr>
        <sz val="14"/>
        <color indexed="63"/>
        <rFont val="Times New Roman"/>
        <family val="1"/>
        <charset val="204"/>
      </rPr>
      <t>всего:</t>
    </r>
  </si>
  <si>
    <t>доходы от оказания платных услуг</t>
  </si>
  <si>
    <r>
      <t xml:space="preserve">1.1.    Цели деятельности муниципального учреждения: </t>
    </r>
    <r>
      <rPr>
        <sz val="18"/>
        <rFont val="Times New Roman"/>
        <family val="1"/>
        <charset val="204"/>
      </rPr>
      <t>координация деятельности учреждений культуры клубного типа на территории г. Чебоксары; совершенствование работы клубных учреждений, сохранение и приумножение нравственных культурных ценностей общества; осуществление организационно-методической поддержки внедрения современных форм, творческого развития, популяризации культурно-досуговой деятельности и народного творчества  в  города Чебоксары; организация досуга, наиболее полное удовлетворение потребностей различных категорий населения в области культурно-эстетического развития; сохранение и дальнейшее развитие коллективов художественной самодеятельности и любительских объединений.</t>
    </r>
  </si>
  <si>
    <r>
      <t>1.2. Виды деятельности муниципального учреждения</t>
    </r>
    <r>
      <rPr>
        <sz val="18"/>
        <rFont val="Times New Roman"/>
        <family val="1"/>
        <charset val="204"/>
      </rPr>
      <t>: ведет работу по созданию концертов и концерных программ, отдельных номеров и иных зрелищных программ, спектаклей; организовывает показ концертов и концерных программ, отдельных номеров и иных зрелищных программ, спектклей; создает и организует работу клубных формирований различных направлений деятельности: любительских творческих коллективов, кружков, студий, любительских объединений, клубов по интерессам и других клубных формирований в зависимости от запросов населения; организует и проводит семинары, мастер-классы, фестивали, выставки, смотры, конкурсы и иные зрелищные мероприятия силами учреждения; ведет методическую работу в установленной сфере деятельности; организовывает кино и видео обслуживание населения (демонстрирует художественные, документальные и мультипликационные фильмы)</t>
    </r>
  </si>
  <si>
    <r>
      <t>1.3. Перечень услуг (работ), осуществляемых на платной основе:</t>
    </r>
    <r>
      <rPr>
        <sz val="18"/>
        <rFont val="Times New Roman"/>
        <family val="1"/>
        <charset val="204"/>
      </rPr>
      <t xml:space="preserve"> учреждение вправе осуществлять приносящую доход деятельности лишь постольку, поскольку это служит достижению целей, ради которых оно создано, и соответствующую этим целям, при условии, что такая деятельность указана в Уставе. </t>
    </r>
  </si>
  <si>
    <t>по ОКПО</t>
  </si>
  <si>
    <t>прочие работы, услуги (в целях проведения капремонта)</t>
  </si>
  <si>
    <t>«       »  _________________  20___ г.</t>
  </si>
  <si>
    <t>"____" _______________ 20___г.</t>
  </si>
  <si>
    <t>на "______"___________________20___г.</t>
  </si>
  <si>
    <t>на 2020г</t>
  </si>
  <si>
    <t>на 2020 г</t>
  </si>
  <si>
    <t>на 2018 год</t>
  </si>
  <si>
    <t>II. Показатели финансового состояния муниципального учреждения на "31 " декабря 2017г.</t>
  </si>
  <si>
    <t>И.о.руководителя муниципального учреждения</t>
  </si>
  <si>
    <t>А.А. Матвеев</t>
  </si>
  <si>
    <t xml:space="preserve">                            (подпись)                  (расшифровка подписи)</t>
  </si>
  <si>
    <t>38-19-34</t>
  </si>
  <si>
    <t>О.В.Сотникова</t>
  </si>
</sst>
</file>

<file path=xl/styles.xml><?xml version="1.0" encoding="utf-8"?>
<styleSheet xmlns="http://schemas.openxmlformats.org/spreadsheetml/2006/main">
  <fonts count="27">
    <font>
      <sz val="10"/>
      <name val="Arial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243">
    <xf numFmtId="0" fontId="0" fillId="2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/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2" fillId="2" borderId="6" xfId="0" applyFont="1" applyFill="1" applyBorder="1"/>
    <xf numFmtId="0" fontId="6" fillId="2" borderId="3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right" vertical="top" wrapText="1"/>
    </xf>
    <xf numFmtId="0" fontId="12" fillId="2" borderId="4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14" fillId="2" borderId="0" xfId="0" applyFont="1" applyAlignment="1">
      <alignment horizontal="justify"/>
    </xf>
    <xf numFmtId="0" fontId="14" fillId="2" borderId="0" xfId="0" applyFont="1"/>
    <xf numFmtId="0" fontId="15" fillId="2" borderId="0" xfId="0" applyFont="1" applyFill="1" applyAlignment="1">
      <alignment vertical="top" wrapText="1"/>
    </xf>
    <xf numFmtId="0" fontId="16" fillId="2" borderId="0" xfId="0" applyFont="1" applyAlignment="1"/>
    <xf numFmtId="0" fontId="17" fillId="2" borderId="0" xfId="0" applyFont="1" applyFill="1" applyAlignment="1">
      <alignment vertical="top" wrapText="1"/>
    </xf>
    <xf numFmtId="0" fontId="17" fillId="2" borderId="12" xfId="0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center" vertical="top" wrapText="1"/>
    </xf>
    <xf numFmtId="0" fontId="5" fillId="2" borderId="0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15" fillId="3" borderId="0" xfId="0" applyFont="1" applyFill="1"/>
    <xf numFmtId="0" fontId="15" fillId="2" borderId="16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top" wrapText="1"/>
    </xf>
    <xf numFmtId="0" fontId="14" fillId="2" borderId="0" xfId="0" applyFont="1" applyAlignment="1"/>
    <xf numFmtId="0" fontId="14" fillId="2" borderId="0" xfId="0" applyFont="1" applyAlignment="1">
      <alignment horizontal="center"/>
    </xf>
    <xf numFmtId="0" fontId="15" fillId="2" borderId="0" xfId="0" applyFont="1" applyFill="1"/>
    <xf numFmtId="49" fontId="15" fillId="3" borderId="14" xfId="0" applyNumberFormat="1" applyFont="1" applyFill="1" applyBorder="1" applyAlignment="1">
      <alignment horizontal="center" vertical="top" wrapText="1" shrinkToFit="1"/>
    </xf>
    <xf numFmtId="0" fontId="15" fillId="3" borderId="14" xfId="0" applyFont="1" applyFill="1" applyBorder="1" applyAlignment="1">
      <alignment vertical="top" wrapText="1" shrinkToFit="1"/>
    </xf>
    <xf numFmtId="0" fontId="15" fillId="3" borderId="14" xfId="0" applyFont="1" applyFill="1" applyBorder="1" applyAlignment="1">
      <alignment horizontal="center" vertical="top" wrapText="1" shrinkToFit="1"/>
    </xf>
    <xf numFmtId="0" fontId="15" fillId="2" borderId="17" xfId="0" applyFont="1" applyFill="1" applyBorder="1" applyAlignment="1">
      <alignment horizontal="left" shrinkToFit="1"/>
    </xf>
    <xf numFmtId="0" fontId="15" fillId="2" borderId="18" xfId="0" applyFont="1" applyFill="1" applyBorder="1" applyAlignment="1">
      <alignment horizontal="left" shrinkToFit="1"/>
    </xf>
    <xf numFmtId="0" fontId="15" fillId="2" borderId="19" xfId="0" applyFont="1" applyFill="1" applyBorder="1" applyAlignment="1">
      <alignment horizontal="left" shrinkToFit="1"/>
    </xf>
    <xf numFmtId="49" fontId="14" fillId="2" borderId="17" xfId="0" applyNumberFormat="1" applyFont="1" applyBorder="1" applyAlignment="1">
      <alignment horizontal="center"/>
    </xf>
    <xf numFmtId="49" fontId="14" fillId="2" borderId="18" xfId="0" applyNumberFormat="1" applyFont="1" applyBorder="1" applyAlignment="1">
      <alignment horizontal="center"/>
    </xf>
    <xf numFmtId="49" fontId="14" fillId="2" borderId="19" xfId="0" applyNumberFormat="1" applyFont="1" applyBorder="1" applyAlignment="1">
      <alignment horizontal="center"/>
    </xf>
    <xf numFmtId="0" fontId="15" fillId="3" borderId="0" xfId="0" applyFont="1" applyFill="1" applyAlignment="1"/>
    <xf numFmtId="0" fontId="14" fillId="3" borderId="0" xfId="0" applyFont="1" applyFill="1" applyAlignment="1"/>
    <xf numFmtId="0" fontId="15" fillId="3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wrapText="1"/>
    </xf>
    <xf numFmtId="0" fontId="15" fillId="3" borderId="0" xfId="0" applyFont="1" applyFill="1" applyAlignment="1">
      <alignment vertical="top" wrapText="1"/>
    </xf>
    <xf numFmtId="0" fontId="14" fillId="3" borderId="0" xfId="0" applyFont="1" applyFill="1"/>
    <xf numFmtId="0" fontId="19" fillId="3" borderId="0" xfId="0" applyFont="1" applyFill="1" applyBorder="1" applyAlignment="1">
      <alignment vertical="top" wrapText="1"/>
    </xf>
    <xf numFmtId="0" fontId="20" fillId="2" borderId="0" xfId="0" applyFont="1"/>
    <xf numFmtId="0" fontId="15" fillId="3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4" fontId="15" fillId="3" borderId="14" xfId="0" applyNumberFormat="1" applyFont="1" applyFill="1" applyBorder="1" applyAlignment="1">
      <alignment horizontal="right" vertical="top" wrapText="1" shrinkToFit="1"/>
    </xf>
    <xf numFmtId="4" fontId="7" fillId="3" borderId="14" xfId="0" applyNumberFormat="1" applyFont="1" applyFill="1" applyBorder="1" applyAlignment="1">
      <alignment horizontal="right" vertical="top" wrapText="1" shrinkToFit="1"/>
    </xf>
    <xf numFmtId="0" fontId="15" fillId="2" borderId="20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center" vertical="top" wrapText="1"/>
    </xf>
    <xf numFmtId="0" fontId="15" fillId="2" borderId="23" xfId="0" applyFont="1" applyFill="1" applyBorder="1" applyAlignment="1">
      <alignment horizontal="left" vertical="top" wrapText="1"/>
    </xf>
    <xf numFmtId="0" fontId="14" fillId="2" borderId="0" xfId="0" applyFont="1" applyAlignment="1">
      <alignment horizontal="left"/>
    </xf>
    <xf numFmtId="0" fontId="15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top" wrapText="1"/>
    </xf>
    <xf numFmtId="0" fontId="15" fillId="4" borderId="24" xfId="0" applyFont="1" applyFill="1" applyBorder="1" applyAlignment="1">
      <alignment horizontal="left" vertical="top" wrapText="1"/>
    </xf>
    <xf numFmtId="0" fontId="15" fillId="4" borderId="25" xfId="0" applyFont="1" applyFill="1" applyBorder="1" applyAlignment="1">
      <alignment horizontal="center" vertical="top" wrapText="1"/>
    </xf>
    <xf numFmtId="0" fontId="15" fillId="4" borderId="26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horizontal="left" vertical="top" wrapText="1"/>
    </xf>
    <xf numFmtId="0" fontId="17" fillId="4" borderId="16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left" vertical="top" wrapText="1"/>
    </xf>
    <xf numFmtId="0" fontId="15" fillId="4" borderId="16" xfId="0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vertical="top" wrapText="1"/>
    </xf>
    <xf numFmtId="4" fontId="17" fillId="4" borderId="26" xfId="0" applyNumberFormat="1" applyFont="1" applyFill="1" applyBorder="1" applyAlignment="1">
      <alignment horizontal="right" vertical="top" shrinkToFit="1"/>
    </xf>
    <xf numFmtId="4" fontId="17" fillId="2" borderId="26" xfId="0" applyNumberFormat="1" applyFont="1" applyFill="1" applyBorder="1" applyAlignment="1">
      <alignment horizontal="right" vertical="top" shrinkToFit="1"/>
    </xf>
    <xf numFmtId="4" fontId="15" fillId="2" borderId="13" xfId="0" applyNumberFormat="1" applyFont="1" applyFill="1" applyBorder="1" applyAlignment="1">
      <alignment horizontal="right" vertical="top" shrinkToFit="1"/>
    </xf>
    <xf numFmtId="4" fontId="15" fillId="2" borderId="27" xfId="0" applyNumberFormat="1" applyFont="1" applyFill="1" applyBorder="1" applyAlignment="1">
      <alignment horizontal="right" vertical="top" shrinkToFit="1"/>
    </xf>
    <xf numFmtId="4" fontId="15" fillId="2" borderId="13" xfId="0" applyNumberFormat="1" applyFont="1" applyFill="1" applyBorder="1" applyAlignment="1">
      <alignment horizontal="center" vertical="top" shrinkToFit="1"/>
    </xf>
    <xf numFmtId="4" fontId="17" fillId="2" borderId="13" xfId="0" applyNumberFormat="1" applyFont="1" applyFill="1" applyBorder="1" applyAlignment="1">
      <alignment horizontal="right" vertical="top" shrinkToFit="1"/>
    </xf>
    <xf numFmtId="4" fontId="15" fillId="4" borderId="13" xfId="0" applyNumberFormat="1" applyFont="1" applyFill="1" applyBorder="1" applyAlignment="1">
      <alignment horizontal="center" vertical="top" shrinkToFit="1"/>
    </xf>
    <xf numFmtId="4" fontId="17" fillId="4" borderId="13" xfId="0" applyNumberFormat="1" applyFont="1" applyFill="1" applyBorder="1" applyAlignment="1">
      <alignment horizontal="right" vertical="top" shrinkToFit="1"/>
    </xf>
    <xf numFmtId="4" fontId="17" fillId="2" borderId="27" xfId="0" applyNumberFormat="1" applyFont="1" applyFill="1" applyBorder="1" applyAlignment="1">
      <alignment horizontal="right" vertical="top" shrinkToFit="1"/>
    </xf>
    <xf numFmtId="4" fontId="15" fillId="4" borderId="13" xfId="0" applyNumberFormat="1" applyFont="1" applyFill="1" applyBorder="1" applyAlignment="1">
      <alignment horizontal="right" vertical="top" shrinkToFit="1"/>
    </xf>
    <xf numFmtId="4" fontId="15" fillId="4" borderId="27" xfId="0" applyNumberFormat="1" applyFont="1" applyFill="1" applyBorder="1" applyAlignment="1">
      <alignment horizontal="right" vertical="top" shrinkToFit="1"/>
    </xf>
    <xf numFmtId="4" fontId="15" fillId="2" borderId="22" xfId="0" applyNumberFormat="1" applyFont="1" applyFill="1" applyBorder="1" applyAlignment="1">
      <alignment horizontal="right" vertical="top" shrinkToFit="1"/>
    </xf>
    <xf numFmtId="4" fontId="15" fillId="2" borderId="28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 vertical="top" wrapText="1"/>
    </xf>
    <xf numFmtId="0" fontId="14" fillId="2" borderId="29" xfId="0" applyFont="1" applyBorder="1" applyAlignment="1">
      <alignment horizontal="center" vertical="top" wrapText="1"/>
    </xf>
    <xf numFmtId="0" fontId="14" fillId="2" borderId="30" xfId="0" applyFont="1" applyBorder="1" applyAlignment="1">
      <alignment horizontal="center" vertical="top" wrapText="1"/>
    </xf>
    <xf numFmtId="0" fontId="13" fillId="2" borderId="31" xfId="0" applyFont="1" applyBorder="1" applyAlignment="1">
      <alignment horizontal="left" vertical="top" wrapText="1"/>
    </xf>
    <xf numFmtId="0" fontId="13" fillId="2" borderId="0" xfId="0" applyFont="1" applyBorder="1" applyAlignment="1">
      <alignment horizontal="left" vertical="top" wrapText="1"/>
    </xf>
    <xf numFmtId="0" fontId="14" fillId="2" borderId="31" xfId="0" applyFont="1" applyBorder="1" applyAlignment="1">
      <alignment horizontal="left" vertical="top" wrapText="1"/>
    </xf>
    <xf numFmtId="0" fontId="14" fillId="2" borderId="0" xfId="0" applyFont="1" applyBorder="1" applyAlignment="1">
      <alignment horizontal="left" vertical="top" wrapText="1"/>
    </xf>
    <xf numFmtId="0" fontId="14" fillId="2" borderId="32" xfId="0" applyFont="1" applyBorder="1" applyAlignment="1">
      <alignment horizontal="center" vertical="top" wrapText="1"/>
    </xf>
    <xf numFmtId="0" fontId="14" fillId="2" borderId="33" xfId="0" applyFont="1" applyBorder="1" applyAlignment="1">
      <alignment horizontal="center" vertical="top" wrapText="1"/>
    </xf>
    <xf numFmtId="2" fontId="14" fillId="2" borderId="17" xfId="0" applyNumberFormat="1" applyFont="1" applyBorder="1" applyAlignment="1">
      <alignment horizontal="center"/>
    </xf>
    <xf numFmtId="2" fontId="14" fillId="2" borderId="18" xfId="0" applyNumberFormat="1" applyFont="1" applyBorder="1" applyAlignment="1">
      <alignment horizontal="center"/>
    </xf>
    <xf numFmtId="2" fontId="14" fillId="2" borderId="19" xfId="0" applyNumberFormat="1" applyFont="1" applyBorder="1" applyAlignment="1">
      <alignment horizontal="center"/>
    </xf>
    <xf numFmtId="0" fontId="14" fillId="2" borderId="0" xfId="0" applyFont="1" applyAlignment="1">
      <alignment horizontal="center" wrapText="1"/>
    </xf>
    <xf numFmtId="0" fontId="15" fillId="3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center" wrapText="1"/>
    </xf>
    <xf numFmtId="0" fontId="15" fillId="3" borderId="34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left" wrapText="1"/>
    </xf>
    <xf numFmtId="0" fontId="15" fillId="3" borderId="0" xfId="0" applyFont="1" applyFill="1" applyBorder="1" applyAlignment="1">
      <alignment horizontal="center" vertical="top" wrapText="1"/>
    </xf>
    <xf numFmtId="0" fontId="14" fillId="2" borderId="29" xfId="0" applyFont="1" applyBorder="1" applyAlignment="1">
      <alignment horizontal="center" vertical="top" wrapText="1"/>
    </xf>
    <xf numFmtId="0" fontId="20" fillId="2" borderId="30" xfId="0" applyFont="1" applyBorder="1" applyAlignment="1">
      <alignment horizontal="center" vertical="top" wrapText="1"/>
    </xf>
    <xf numFmtId="49" fontId="14" fillId="2" borderId="17" xfId="0" applyNumberFormat="1" applyFont="1" applyBorder="1" applyAlignment="1">
      <alignment horizontal="center"/>
    </xf>
    <xf numFmtId="49" fontId="14" fillId="2" borderId="18" xfId="0" applyNumberFormat="1" applyFont="1" applyBorder="1" applyAlignment="1">
      <alignment horizontal="center"/>
    </xf>
    <xf numFmtId="49" fontId="14" fillId="2" borderId="19" xfId="0" applyNumberFormat="1" applyFont="1" applyBorder="1" applyAlignment="1">
      <alignment horizontal="center"/>
    </xf>
    <xf numFmtId="0" fontId="15" fillId="3" borderId="42" xfId="0" applyFont="1" applyFill="1" applyBorder="1" applyAlignment="1">
      <alignment horizontal="left" wrapText="1"/>
    </xf>
    <xf numFmtId="0" fontId="15" fillId="2" borderId="17" xfId="0" applyFont="1" applyFill="1" applyBorder="1" applyAlignment="1">
      <alignment horizontal="left" shrinkToFit="1"/>
    </xf>
    <xf numFmtId="0" fontId="15" fillId="2" borderId="18" xfId="0" applyFont="1" applyFill="1" applyBorder="1" applyAlignment="1">
      <alignment horizontal="left" shrinkToFit="1"/>
    </xf>
    <xf numFmtId="0" fontId="15" fillId="2" borderId="19" xfId="0" applyFont="1" applyFill="1" applyBorder="1" applyAlignment="1">
      <alignment horizontal="left" shrinkToFit="1"/>
    </xf>
    <xf numFmtId="0" fontId="15" fillId="2" borderId="0" xfId="0" applyFont="1" applyFill="1" applyAlignment="1">
      <alignment horizontal="center"/>
    </xf>
    <xf numFmtId="0" fontId="15" fillId="3" borderId="18" xfId="0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 vertical="top" wrapText="1"/>
    </xf>
    <xf numFmtId="0" fontId="15" fillId="2" borderId="18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4" fillId="2" borderId="17" xfId="0" applyFont="1" applyBorder="1" applyAlignment="1">
      <alignment horizontal="center"/>
    </xf>
    <xf numFmtId="0" fontId="14" fillId="2" borderId="18" xfId="0" applyFont="1" applyBorder="1" applyAlignment="1">
      <alignment horizontal="center"/>
    </xf>
    <xf numFmtId="0" fontId="14" fillId="2" borderId="19" xfId="0" applyFont="1" applyBorder="1" applyAlignment="1">
      <alignment horizontal="center"/>
    </xf>
    <xf numFmtId="0" fontId="15" fillId="2" borderId="17" xfId="0" applyFont="1" applyFill="1" applyBorder="1" applyAlignment="1">
      <alignment horizontal="left" wrapText="1" shrinkToFit="1"/>
    </xf>
    <xf numFmtId="0" fontId="15" fillId="2" borderId="18" xfId="0" applyFont="1" applyFill="1" applyBorder="1" applyAlignment="1">
      <alignment horizontal="left" wrapText="1" shrinkToFit="1"/>
    </xf>
    <xf numFmtId="0" fontId="15" fillId="2" borderId="19" xfId="0" applyFont="1" applyFill="1" applyBorder="1" applyAlignment="1">
      <alignment horizontal="left" wrapText="1" shrinkToFit="1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4" fillId="2" borderId="0" xfId="0" applyFont="1" applyAlignment="1">
      <alignment horizontal="right"/>
    </xf>
    <xf numFmtId="0" fontId="14" fillId="2" borderId="0" xfId="0" applyFont="1" applyAlignment="1">
      <alignment horizontal="right" wrapText="1"/>
    </xf>
    <xf numFmtId="0" fontId="17" fillId="2" borderId="0" xfId="0" applyFont="1" applyFill="1" applyAlignment="1">
      <alignment horizontal="center" vertical="top" wrapText="1"/>
    </xf>
    <xf numFmtId="2" fontId="14" fillId="2" borderId="17" xfId="0" applyNumberFormat="1" applyFont="1" applyBorder="1" applyAlignment="1">
      <alignment horizontal="center"/>
    </xf>
    <xf numFmtId="2" fontId="14" fillId="2" borderId="18" xfId="0" applyNumberFormat="1" applyFont="1" applyBorder="1" applyAlignment="1">
      <alignment horizontal="center"/>
    </xf>
    <xf numFmtId="2" fontId="14" fillId="2" borderId="19" xfId="0" applyNumberFormat="1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5" fillId="2" borderId="17" xfId="0" applyFont="1" applyFill="1" applyBorder="1" applyAlignment="1">
      <alignment horizontal="center" shrinkToFit="1"/>
    </xf>
    <xf numFmtId="0" fontId="15" fillId="2" borderId="18" xfId="0" applyFont="1" applyFill="1" applyBorder="1" applyAlignment="1">
      <alignment horizontal="center" shrinkToFit="1"/>
    </xf>
    <xf numFmtId="0" fontId="15" fillId="2" borderId="19" xfId="0" applyFont="1" applyFill="1" applyBorder="1" applyAlignment="1">
      <alignment horizontal="center" shrinkToFit="1"/>
    </xf>
    <xf numFmtId="0" fontId="5" fillId="2" borderId="0" xfId="0" applyFont="1" applyFill="1"/>
    <xf numFmtId="0" fontId="14" fillId="2" borderId="17" xfId="0" applyFont="1" applyBorder="1" applyAlignment="1">
      <alignment horizontal="center" wrapText="1"/>
    </xf>
    <xf numFmtId="0" fontId="14" fillId="2" borderId="18" xfId="0" applyFont="1" applyBorder="1" applyAlignment="1">
      <alignment horizontal="center" wrapText="1"/>
    </xf>
    <xf numFmtId="0" fontId="14" fillId="2" borderId="19" xfId="0" applyFont="1" applyBorder="1" applyAlignment="1">
      <alignment horizontal="center" wrapText="1"/>
    </xf>
    <xf numFmtId="0" fontId="17" fillId="2" borderId="34" xfId="0" applyFont="1" applyFill="1" applyBorder="1" applyAlignment="1">
      <alignment horizontal="center"/>
    </xf>
    <xf numFmtId="49" fontId="15" fillId="3" borderId="45" xfId="0" applyNumberFormat="1" applyFont="1" applyFill="1" applyBorder="1" applyAlignment="1">
      <alignment horizontal="center" vertical="top" wrapText="1" shrinkToFit="1"/>
    </xf>
    <xf numFmtId="49" fontId="15" fillId="3" borderId="35" xfId="0" applyNumberFormat="1" applyFont="1" applyFill="1" applyBorder="1" applyAlignment="1">
      <alignment horizontal="center" vertical="top" wrapText="1" shrinkToFit="1"/>
    </xf>
    <xf numFmtId="49" fontId="15" fillId="3" borderId="15" xfId="0" applyNumberFormat="1" applyFont="1" applyFill="1" applyBorder="1" applyAlignment="1">
      <alignment horizontal="center" vertical="top" wrapText="1" shrinkToFit="1"/>
    </xf>
    <xf numFmtId="49" fontId="15" fillId="3" borderId="14" xfId="0" applyNumberFormat="1" applyFont="1" applyFill="1" applyBorder="1" applyAlignment="1">
      <alignment horizontal="center" vertical="top" wrapText="1" shrinkToFit="1"/>
    </xf>
    <xf numFmtId="49" fontId="15" fillId="3" borderId="46" xfId="0" applyNumberFormat="1" applyFont="1" applyFill="1" applyBorder="1" applyAlignment="1">
      <alignment horizontal="center" vertical="top" wrapText="1" shrinkToFit="1"/>
    </xf>
    <xf numFmtId="49" fontId="15" fillId="3" borderId="42" xfId="0" applyNumberFormat="1" applyFont="1" applyFill="1" applyBorder="1" applyAlignment="1">
      <alignment horizontal="center" vertical="top" wrapText="1" shrinkToFit="1"/>
    </xf>
    <xf numFmtId="49" fontId="15" fillId="3" borderId="47" xfId="0" applyNumberFormat="1" applyFont="1" applyFill="1" applyBorder="1" applyAlignment="1">
      <alignment horizontal="center" vertical="top" wrapText="1" shrinkToFit="1"/>
    </xf>
    <xf numFmtId="49" fontId="15" fillId="3" borderId="48" xfId="0" applyNumberFormat="1" applyFont="1" applyFill="1" applyBorder="1" applyAlignment="1">
      <alignment horizontal="center" vertical="top" wrapText="1" shrinkToFit="1"/>
    </xf>
    <xf numFmtId="49" fontId="15" fillId="3" borderId="34" xfId="0" applyNumberFormat="1" applyFont="1" applyFill="1" applyBorder="1" applyAlignment="1">
      <alignment horizontal="center" vertical="top" wrapText="1" shrinkToFit="1"/>
    </xf>
    <xf numFmtId="49" fontId="15" fillId="3" borderId="49" xfId="0" applyNumberFormat="1" applyFont="1" applyFill="1" applyBorder="1" applyAlignment="1">
      <alignment horizontal="center" vertical="top" wrapText="1" shrinkToFit="1"/>
    </xf>
    <xf numFmtId="4" fontId="15" fillId="2" borderId="17" xfId="0" applyNumberFormat="1" applyFont="1" applyFill="1" applyBorder="1" applyAlignment="1">
      <alignment horizontal="center" vertical="top" wrapText="1" shrinkToFit="1"/>
    </xf>
    <xf numFmtId="4" fontId="15" fillId="2" borderId="18" xfId="0" applyNumberFormat="1" applyFont="1" applyFill="1" applyBorder="1" applyAlignment="1">
      <alignment horizontal="center" vertical="top" wrapText="1" shrinkToFit="1"/>
    </xf>
    <xf numFmtId="4" fontId="15" fillId="2" borderId="19" xfId="0" applyNumberFormat="1" applyFont="1" applyFill="1" applyBorder="1" applyAlignment="1">
      <alignment horizontal="center" vertical="top" wrapText="1" shrinkToFit="1"/>
    </xf>
    <xf numFmtId="0" fontId="10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 wrapText="1"/>
    </xf>
    <xf numFmtId="0" fontId="21" fillId="2" borderId="34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wrapText="1"/>
    </xf>
    <xf numFmtId="0" fontId="18" fillId="2" borderId="0" xfId="0" applyFont="1" applyAlignment="1">
      <alignment horizontal="center"/>
    </xf>
    <xf numFmtId="49" fontId="24" fillId="0" borderId="0" xfId="0" applyNumberFormat="1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vertical="top" wrapText="1"/>
    </xf>
    <xf numFmtId="0" fontId="15" fillId="2" borderId="43" xfId="0" applyFont="1" applyFill="1" applyBorder="1" applyAlignment="1">
      <alignment horizontal="center" vertical="top" wrapText="1"/>
    </xf>
    <xf numFmtId="0" fontId="15" fillId="2" borderId="44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0" xfId="0" applyFont="1" applyAlignment="1">
      <alignment horizontal="center" wrapText="1"/>
    </xf>
    <xf numFmtId="0" fontId="14" fillId="2" borderId="29" xfId="0" applyFont="1" applyBorder="1" applyAlignment="1">
      <alignment horizontal="left" vertical="top" wrapText="1"/>
    </xf>
    <xf numFmtId="0" fontId="14" fillId="2" borderId="31" xfId="0" applyFont="1" applyBorder="1" applyAlignment="1">
      <alignment horizontal="left" vertical="top" wrapText="1"/>
    </xf>
    <xf numFmtId="0" fontId="18" fillId="2" borderId="32" xfId="0" applyFont="1" applyBorder="1" applyAlignment="1">
      <alignment horizontal="center" vertical="top" wrapText="1"/>
    </xf>
    <xf numFmtId="0" fontId="18" fillId="2" borderId="33" xfId="0" applyFont="1" applyBorder="1" applyAlignment="1">
      <alignment horizontal="center" vertical="top" wrapText="1"/>
    </xf>
    <xf numFmtId="0" fontId="21" fillId="2" borderId="0" xfId="0" applyFont="1" applyFill="1" applyAlignment="1">
      <alignment vertical="top" wrapText="1"/>
    </xf>
    <xf numFmtId="0" fontId="13" fillId="2" borderId="29" xfId="0" applyFont="1" applyBorder="1" applyAlignment="1">
      <alignment horizontal="left" vertical="top" wrapText="1"/>
    </xf>
    <xf numFmtId="0" fontId="13" fillId="2" borderId="31" xfId="0" applyFont="1" applyBorder="1" applyAlignment="1">
      <alignment horizontal="left" vertical="top" wrapText="1"/>
    </xf>
    <xf numFmtId="0" fontId="14" fillId="2" borderId="30" xfId="0" applyFont="1" applyBorder="1" applyAlignment="1">
      <alignment horizontal="center" vertical="top" wrapText="1"/>
    </xf>
    <xf numFmtId="0" fontId="14" fillId="2" borderId="32" xfId="0" applyFont="1" applyBorder="1" applyAlignment="1">
      <alignment horizontal="center" vertical="top" wrapText="1"/>
    </xf>
    <xf numFmtId="0" fontId="14" fillId="2" borderId="33" xfId="0" applyFont="1" applyBorder="1" applyAlignment="1">
      <alignment horizontal="center" vertical="top" wrapText="1"/>
    </xf>
    <xf numFmtId="0" fontId="21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  <xf numFmtId="14" fontId="6" fillId="2" borderId="3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0" fontId="9" fillId="2" borderId="42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left" vertical="top" wrapText="1"/>
    </xf>
    <xf numFmtId="0" fontId="14" fillId="2" borderId="31" xfId="0" applyFont="1" applyBorder="1" applyAlignment="1">
      <alignment horizontal="center" vertical="top" wrapText="1"/>
    </xf>
    <xf numFmtId="0" fontId="26" fillId="2" borderId="0" xfId="0" applyFont="1" applyAlignment="1">
      <alignment horizontal="center"/>
    </xf>
    <xf numFmtId="49" fontId="24" fillId="2" borderId="0" xfId="0" applyNumberFormat="1" applyFont="1" applyAlignment="1">
      <alignment vertical="top" wrapText="1"/>
    </xf>
    <xf numFmtId="0" fontId="14" fillId="2" borderId="38" xfId="0" applyFont="1" applyBorder="1" applyAlignment="1">
      <alignment horizontal="center" vertical="top" wrapText="1"/>
    </xf>
    <xf numFmtId="0" fontId="14" fillId="2" borderId="39" xfId="0" applyFont="1" applyBorder="1" applyAlignment="1">
      <alignment horizontal="center" vertical="top" wrapText="1"/>
    </xf>
    <xf numFmtId="0" fontId="14" fillId="2" borderId="40" xfId="0" applyFont="1" applyBorder="1" applyAlignment="1">
      <alignment horizontal="center" vertical="top" wrapText="1"/>
    </xf>
    <xf numFmtId="0" fontId="14" fillId="2" borderId="41" xfId="0" applyFont="1" applyBorder="1" applyAlignment="1">
      <alignment horizontal="center" vertical="top" wrapText="1"/>
    </xf>
    <xf numFmtId="0" fontId="13" fillId="2" borderId="0" xfId="0" applyFont="1" applyAlignment="1">
      <alignment horizontal="center"/>
    </xf>
    <xf numFmtId="0" fontId="7" fillId="2" borderId="29" xfId="0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0" fontId="15" fillId="2" borderId="29" xfId="0" applyFont="1" applyFill="1" applyBorder="1" applyAlignment="1">
      <alignment horizontal="center" vertical="top" wrapText="1"/>
    </xf>
    <xf numFmtId="0" fontId="15" fillId="2" borderId="31" xfId="0" applyFont="1" applyFill="1" applyBorder="1" applyAlignment="1">
      <alignment horizontal="center" vertical="top" wrapText="1"/>
    </xf>
    <xf numFmtId="0" fontId="15" fillId="2" borderId="30" xfId="0" applyFont="1" applyFill="1" applyBorder="1" applyAlignment="1">
      <alignment horizontal="center" vertical="top" wrapText="1"/>
    </xf>
    <xf numFmtId="2" fontId="14" fillId="2" borderId="32" xfId="0" applyNumberFormat="1" applyFont="1" applyBorder="1" applyAlignment="1">
      <alignment horizontal="center" vertical="top" wrapText="1"/>
    </xf>
    <xf numFmtId="2" fontId="14" fillId="2" borderId="33" xfId="0" applyNumberFormat="1" applyFont="1" applyBorder="1" applyAlignment="1">
      <alignment horizontal="center" vertical="top" wrapText="1"/>
    </xf>
    <xf numFmtId="2" fontId="18" fillId="2" borderId="32" xfId="0" applyNumberFormat="1" applyFont="1" applyBorder="1" applyAlignment="1">
      <alignment horizontal="center" vertical="top" wrapText="1"/>
    </xf>
    <xf numFmtId="0" fontId="14" fillId="3" borderId="29" xfId="0" applyFont="1" applyFill="1" applyBorder="1" applyAlignment="1">
      <alignment horizontal="left" vertical="top" wrapText="1"/>
    </xf>
    <xf numFmtId="0" fontId="14" fillId="3" borderId="31" xfId="0" applyFont="1" applyFill="1" applyBorder="1" applyAlignment="1">
      <alignment horizontal="left" vertical="top" wrapText="1"/>
    </xf>
    <xf numFmtId="0" fontId="14" fillId="3" borderId="30" xfId="0" applyFont="1" applyFill="1" applyBorder="1" applyAlignment="1">
      <alignment horizontal="left" vertical="top" wrapText="1"/>
    </xf>
    <xf numFmtId="0" fontId="14" fillId="3" borderId="29" xfId="0" applyFont="1" applyFill="1" applyBorder="1" applyAlignment="1">
      <alignment vertical="top" wrapText="1"/>
    </xf>
    <xf numFmtId="0" fontId="14" fillId="3" borderId="31" xfId="0" applyFont="1" applyFill="1" applyBorder="1" applyAlignment="1">
      <alignment vertical="top" wrapText="1"/>
    </xf>
    <xf numFmtId="0" fontId="14" fillId="3" borderId="30" xfId="0" applyFont="1" applyFill="1" applyBorder="1" applyAlignment="1">
      <alignment vertical="top" wrapText="1"/>
    </xf>
    <xf numFmtId="0" fontId="14" fillId="2" borderId="30" xfId="0" applyFont="1" applyBorder="1" applyAlignment="1">
      <alignment horizontal="left" vertical="top" wrapText="1"/>
    </xf>
    <xf numFmtId="0" fontId="15" fillId="2" borderId="14" xfId="0" applyFont="1" applyFill="1" applyBorder="1" applyAlignment="1">
      <alignment horizontal="center" vertical="center" wrapText="1"/>
    </xf>
    <xf numFmtId="2" fontId="14" fillId="2" borderId="29" xfId="0" applyNumberFormat="1" applyFont="1" applyBorder="1" applyAlignment="1">
      <alignment horizontal="center" vertical="top" wrapText="1"/>
    </xf>
    <xf numFmtId="2" fontId="14" fillId="2" borderId="30" xfId="0" applyNumberFormat="1" applyFont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0" fontId="15" fillId="2" borderId="34" xfId="0" applyFont="1" applyFill="1" applyBorder="1" applyAlignment="1">
      <alignment horizontal="center" vertical="top" wrapText="1"/>
    </xf>
    <xf numFmtId="0" fontId="15" fillId="2" borderId="35" xfId="0" applyFont="1" applyFill="1" applyBorder="1" applyAlignment="1">
      <alignment horizontal="center" vertical="center" wrapText="1"/>
    </xf>
    <xf numFmtId="0" fontId="14" fillId="2" borderId="36" xfId="0" applyFont="1" applyBorder="1" applyAlignment="1">
      <alignment horizontal="left" vertical="top" wrapText="1"/>
    </xf>
    <xf numFmtId="0" fontId="14" fillId="2" borderId="37" xfId="0" applyFont="1" applyBorder="1" applyAlignment="1">
      <alignment horizontal="left" vertical="top" wrapText="1"/>
    </xf>
    <xf numFmtId="2" fontId="18" fillId="2" borderId="29" xfId="0" applyNumberFormat="1" applyFont="1" applyBorder="1" applyAlignment="1">
      <alignment horizontal="center" vertical="top" wrapText="1"/>
    </xf>
    <xf numFmtId="0" fontId="18" fillId="2" borderId="30" xfId="0" applyFont="1" applyBorder="1" applyAlignment="1">
      <alignment horizontal="center" vertical="top" wrapText="1"/>
    </xf>
    <xf numFmtId="0" fontId="21" fillId="2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5"/>
  <sheetViews>
    <sheetView tabSelected="1" view="pageBreakPreview" topLeftCell="A217" zoomScale="61" zoomScaleNormal="100" zoomScaleSheetLayoutView="61" workbookViewId="0">
      <selection activeCell="I186" sqref="I186"/>
    </sheetView>
  </sheetViews>
  <sheetFormatPr defaultRowHeight="12.75"/>
  <cols>
    <col min="1" max="1" width="32.140625" customWidth="1"/>
    <col min="2" max="2" width="10.7109375" customWidth="1"/>
    <col min="3" max="3" width="10.140625" customWidth="1"/>
    <col min="4" max="4" width="16.85546875" customWidth="1"/>
    <col min="5" max="5" width="15.7109375" customWidth="1"/>
    <col min="6" max="6" width="16.5703125" customWidth="1"/>
    <col min="7" max="7" width="14.140625" customWidth="1"/>
    <col min="8" max="8" width="16.140625" customWidth="1"/>
    <col min="9" max="9" width="15.28515625" customWidth="1"/>
    <col min="10" max="10" width="11.85546875" customWidth="1"/>
    <col min="11" max="11" width="12.140625" customWidth="1"/>
    <col min="12" max="12" width="10.28515625" customWidth="1"/>
  </cols>
  <sheetData>
    <row r="1" spans="1:11" ht="24" hidden="1" customHeight="1">
      <c r="G1" s="145" t="s">
        <v>186</v>
      </c>
      <c r="H1" s="145"/>
      <c r="I1" s="145"/>
      <c r="J1" s="145"/>
      <c r="K1" s="48"/>
    </row>
    <row r="2" spans="1:11" ht="18.75" hidden="1">
      <c r="G2" s="145" t="s">
        <v>189</v>
      </c>
      <c r="H2" s="145"/>
      <c r="I2" s="145"/>
      <c r="J2" s="145"/>
      <c r="K2" s="48"/>
    </row>
    <row r="3" spans="1:11" ht="34.9" hidden="1" customHeight="1">
      <c r="G3" s="146" t="s">
        <v>190</v>
      </c>
      <c r="H3" s="145"/>
      <c r="I3" s="145"/>
      <c r="J3" s="145"/>
    </row>
    <row r="4" spans="1:11" ht="19.899999999999999" hidden="1" customHeight="1">
      <c r="G4" s="48"/>
      <c r="H4" s="48"/>
      <c r="I4" s="48"/>
      <c r="J4" s="48"/>
    </row>
    <row r="5" spans="1:11" ht="21" hidden="1" customHeight="1">
      <c r="G5" s="145" t="s">
        <v>187</v>
      </c>
      <c r="H5" s="145"/>
      <c r="I5" s="145"/>
      <c r="J5" s="145"/>
    </row>
    <row r="6" spans="1:11" ht="76.5" hidden="1" customHeight="1">
      <c r="G6" s="146" t="s">
        <v>188</v>
      </c>
      <c r="H6" s="146"/>
      <c r="I6" s="146"/>
      <c r="J6" s="146"/>
    </row>
    <row r="8" spans="1:11" ht="20.25">
      <c r="A8" s="6"/>
      <c r="B8" s="6"/>
      <c r="C8" s="174"/>
      <c r="D8" s="174"/>
      <c r="E8" s="174"/>
      <c r="F8" s="10"/>
      <c r="G8" s="202" t="s">
        <v>6</v>
      </c>
      <c r="H8" s="202"/>
      <c r="I8" s="202"/>
      <c r="J8" s="202"/>
      <c r="K8" s="2"/>
    </row>
    <row r="9" spans="1:11" ht="58.5" customHeight="1">
      <c r="A9" s="6"/>
      <c r="B9" s="6"/>
      <c r="C9" s="174"/>
      <c r="D9" s="174"/>
      <c r="E9" s="174"/>
      <c r="F9" s="8"/>
      <c r="G9" s="176" t="s">
        <v>191</v>
      </c>
      <c r="H9" s="176"/>
      <c r="I9" s="176"/>
      <c r="J9" s="176"/>
      <c r="K9" s="2"/>
    </row>
    <row r="10" spans="1:11" ht="10.5" customHeight="1">
      <c r="A10" s="6"/>
      <c r="B10" s="6"/>
      <c r="C10" s="174"/>
      <c r="D10" s="174"/>
      <c r="E10" s="174"/>
      <c r="F10" s="9"/>
      <c r="G10" s="201" t="s">
        <v>7</v>
      </c>
      <c r="H10" s="201"/>
      <c r="I10" s="201"/>
      <c r="J10" s="201"/>
      <c r="K10" s="2"/>
    </row>
    <row r="11" spans="1:11" ht="20.25" customHeight="1">
      <c r="A11" s="6"/>
      <c r="B11" s="6"/>
      <c r="C11" s="7"/>
      <c r="D11" s="7"/>
      <c r="E11" s="7"/>
      <c r="F11" s="9"/>
      <c r="G11" s="238" t="s">
        <v>192</v>
      </c>
      <c r="H11" s="238"/>
      <c r="I11" s="238"/>
      <c r="J11" s="238"/>
      <c r="K11" s="238"/>
    </row>
    <row r="12" spans="1:11" ht="16.5" customHeight="1">
      <c r="A12" s="6"/>
      <c r="B12" s="6"/>
      <c r="C12" s="174"/>
      <c r="D12" s="174"/>
      <c r="E12" s="174"/>
      <c r="F12" s="10"/>
      <c r="G12" s="175" t="s">
        <v>8</v>
      </c>
      <c r="H12" s="175"/>
      <c r="I12" s="175"/>
      <c r="J12" s="175"/>
      <c r="K12" s="2"/>
    </row>
    <row r="13" spans="1:11" ht="18.75">
      <c r="A13" s="11"/>
      <c r="B13" s="11"/>
      <c r="C13" s="174"/>
      <c r="D13" s="174"/>
      <c r="E13" s="174"/>
      <c r="F13" s="177" t="s">
        <v>220</v>
      </c>
      <c r="G13" s="177"/>
      <c r="H13" s="177"/>
      <c r="I13" s="177"/>
      <c r="J13" s="177"/>
      <c r="K13" s="2"/>
    </row>
    <row r="14" spans="1:11" ht="40.5" customHeight="1">
      <c r="A14" s="173" t="s">
        <v>40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2"/>
    </row>
    <row r="15" spans="1:11" ht="26.25" customHeight="1">
      <c r="A15" s="36"/>
      <c r="B15" s="36"/>
      <c r="C15" s="173" t="s">
        <v>225</v>
      </c>
      <c r="D15" s="173"/>
      <c r="E15" s="173"/>
      <c r="F15" s="173"/>
      <c r="G15" s="36"/>
      <c r="H15" s="36"/>
      <c r="I15" s="36"/>
      <c r="J15" s="36"/>
      <c r="K15" s="2"/>
    </row>
    <row r="16" spans="1:11" ht="16.5" thickBot="1">
      <c r="A16" s="7"/>
      <c r="B16" s="7"/>
      <c r="C16" s="174"/>
      <c r="D16" s="174"/>
      <c r="E16" s="174"/>
      <c r="F16" s="7"/>
      <c r="G16" s="12" t="s">
        <v>0</v>
      </c>
      <c r="H16" s="12"/>
      <c r="I16" s="12"/>
      <c r="J16" s="12"/>
      <c r="K16" s="2"/>
    </row>
    <row r="17" spans="1:12" ht="16.5" thickBot="1">
      <c r="A17" s="7"/>
      <c r="B17" s="7"/>
      <c r="C17" s="174"/>
      <c r="D17" s="174"/>
      <c r="E17" s="174"/>
      <c r="F17" s="71" t="s">
        <v>9</v>
      </c>
      <c r="G17" s="14"/>
      <c r="H17" s="15"/>
      <c r="I17" s="15"/>
      <c r="J17" s="16"/>
      <c r="K17" s="17"/>
    </row>
    <row r="18" spans="1:12" ht="16.5" thickBot="1">
      <c r="A18" s="174"/>
      <c r="B18" s="174"/>
      <c r="C18" s="174"/>
      <c r="D18" s="174"/>
      <c r="E18" s="174"/>
      <c r="F18" s="71" t="s">
        <v>1</v>
      </c>
      <c r="G18" s="197"/>
      <c r="H18" s="198"/>
      <c r="I18" s="198"/>
      <c r="J18" s="199"/>
      <c r="K18" s="17"/>
    </row>
    <row r="19" spans="1:12" ht="32.25" customHeight="1" thickBot="1">
      <c r="A19" s="196" t="s">
        <v>221</v>
      </c>
      <c r="B19" s="196"/>
      <c r="C19" s="196"/>
      <c r="D19" s="196"/>
      <c r="E19" s="196"/>
      <c r="F19" s="13"/>
      <c r="G19" s="14"/>
      <c r="H19" s="15"/>
      <c r="I19" s="15"/>
      <c r="J19" s="16"/>
      <c r="K19" s="17"/>
    </row>
    <row r="20" spans="1:12" ht="97.9" customHeight="1" thickBot="1">
      <c r="A20" s="7" t="s">
        <v>193</v>
      </c>
      <c r="B20" s="239" t="s">
        <v>201</v>
      </c>
      <c r="C20" s="239"/>
      <c r="D20" s="239"/>
      <c r="E20" s="239"/>
      <c r="F20" s="71" t="s">
        <v>218</v>
      </c>
      <c r="G20" s="240">
        <v>54079966</v>
      </c>
      <c r="H20" s="241"/>
      <c r="I20" s="241"/>
      <c r="J20" s="242"/>
      <c r="K20" s="17"/>
    </row>
    <row r="21" spans="1:12" ht="21" thickBot="1">
      <c r="A21" s="174" t="s">
        <v>3</v>
      </c>
      <c r="B21" s="195" t="s">
        <v>202</v>
      </c>
      <c r="C21" s="195"/>
      <c r="D21" s="195"/>
      <c r="E21" s="195"/>
      <c r="F21" s="81"/>
      <c r="G21" s="21"/>
      <c r="H21" s="22"/>
      <c r="I21" s="22"/>
      <c r="J21" s="23"/>
      <c r="K21" s="17"/>
    </row>
    <row r="22" spans="1:12" ht="21" thickBot="1">
      <c r="A22" s="200"/>
      <c r="B22" s="104"/>
      <c r="C22" s="189"/>
      <c r="D22" s="189"/>
      <c r="E22" s="189"/>
      <c r="F22" s="81"/>
      <c r="G22" s="21"/>
      <c r="H22" s="22"/>
      <c r="I22" s="22"/>
      <c r="J22" s="23"/>
      <c r="K22" s="17"/>
    </row>
    <row r="23" spans="1:12" ht="21" thickBot="1">
      <c r="A23" s="200"/>
      <c r="B23" s="104"/>
      <c r="C23" s="189"/>
      <c r="D23" s="189"/>
      <c r="E23" s="189"/>
      <c r="F23" s="81"/>
      <c r="G23" s="18"/>
      <c r="H23" s="19"/>
      <c r="I23" s="19"/>
      <c r="J23" s="20"/>
      <c r="K23" s="17"/>
    </row>
    <row r="24" spans="1:12" ht="20.25">
      <c r="A24" s="7" t="s">
        <v>10</v>
      </c>
      <c r="B24" s="104"/>
      <c r="C24" s="189" t="s">
        <v>203</v>
      </c>
      <c r="D24" s="189"/>
      <c r="E24" s="189"/>
      <c r="F24" s="81"/>
      <c r="G24" s="24"/>
      <c r="H24" s="25"/>
      <c r="I24" s="25"/>
      <c r="J24" s="26"/>
      <c r="K24" s="17"/>
    </row>
    <row r="25" spans="1:12" ht="21" thickBot="1">
      <c r="A25" s="7"/>
      <c r="B25" s="104"/>
      <c r="C25" s="189"/>
      <c r="D25" s="189"/>
      <c r="E25" s="189"/>
      <c r="F25" s="81"/>
      <c r="G25" s="27"/>
      <c r="H25" s="12"/>
      <c r="I25" s="12"/>
      <c r="J25" s="28"/>
      <c r="K25" s="17"/>
    </row>
    <row r="26" spans="1:12" ht="57" customHeight="1" thickBot="1">
      <c r="A26" s="7" t="s">
        <v>2</v>
      </c>
      <c r="B26" s="202" t="s">
        <v>194</v>
      </c>
      <c r="C26" s="202"/>
      <c r="D26" s="202"/>
      <c r="E26" s="202"/>
      <c r="F26" s="72" t="s">
        <v>164</v>
      </c>
      <c r="G26" s="211"/>
      <c r="H26" s="212"/>
      <c r="I26" s="212"/>
      <c r="J26" s="213"/>
      <c r="K26" s="2"/>
    </row>
    <row r="27" spans="1:12" ht="21" customHeight="1" thickBot="1">
      <c r="A27" s="7" t="s">
        <v>176</v>
      </c>
      <c r="B27" s="7"/>
      <c r="C27" s="174"/>
      <c r="D27" s="174"/>
      <c r="E27" s="174"/>
      <c r="F27" s="73" t="s">
        <v>4</v>
      </c>
      <c r="G27" s="214">
        <v>383</v>
      </c>
      <c r="H27" s="215"/>
      <c r="I27" s="215"/>
      <c r="J27" s="216"/>
      <c r="K27" s="2"/>
    </row>
    <row r="28" spans="1:12" ht="48.75" customHeight="1">
      <c r="A28" s="196" t="s">
        <v>206</v>
      </c>
      <c r="B28" s="196"/>
      <c r="C28" s="196"/>
      <c r="D28" s="196"/>
      <c r="E28" s="196"/>
      <c r="F28" s="196"/>
      <c r="G28" s="82"/>
      <c r="H28" s="82"/>
      <c r="I28" s="82"/>
      <c r="J28" s="82"/>
      <c r="K28" s="2"/>
    </row>
    <row r="29" spans="1:12" ht="47.25" customHeight="1">
      <c r="A29" s="204" t="s">
        <v>11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"/>
    </row>
    <row r="30" spans="1:12" ht="8.25" customHeight="1">
      <c r="A30" s="29"/>
      <c r="B30" s="29"/>
      <c r="C30" s="30"/>
      <c r="D30" s="31"/>
      <c r="E30" s="31"/>
      <c r="F30" s="31"/>
      <c r="G30" s="31"/>
      <c r="H30" s="31"/>
      <c r="I30" s="31"/>
      <c r="J30" s="31"/>
      <c r="K30" s="2"/>
    </row>
    <row r="31" spans="1:12" s="32" customFormat="1" ht="170.25" customHeight="1">
      <c r="A31" s="205" t="s">
        <v>215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1:12" ht="199.5" customHeight="1">
      <c r="A32" s="205" t="s">
        <v>216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1:12" ht="86.25" customHeight="1">
      <c r="A33" s="179" t="s">
        <v>217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spans="1:12" ht="76.5" hidden="1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2"/>
    </row>
    <row r="35" spans="1:12" ht="79.5" hidden="1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2"/>
    </row>
    <row r="36" spans="1:12" ht="61.5" hidden="1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2"/>
    </row>
    <row r="37" spans="1:12" ht="64.5" hidden="1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2"/>
    </row>
    <row r="38" spans="1:12" ht="66.599999999999994" hidden="1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2"/>
    </row>
    <row r="39" spans="1:12" ht="135.6" hidden="1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2"/>
    </row>
    <row r="40" spans="1:12" ht="120" hidden="1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2"/>
    </row>
    <row r="41" spans="1:12" ht="90.75" hidden="1" customHeight="1">
      <c r="A41" s="29"/>
      <c r="B41" s="29"/>
      <c r="C41" s="30"/>
      <c r="D41" s="31"/>
      <c r="E41" s="31"/>
      <c r="F41" s="31"/>
      <c r="G41" s="31"/>
      <c r="H41" s="31"/>
      <c r="I41" s="31"/>
      <c r="J41" s="31"/>
      <c r="K41" s="2"/>
    </row>
    <row r="42" spans="1:12" ht="23.25" customHeight="1">
      <c r="A42" s="210" t="s">
        <v>226</v>
      </c>
      <c r="B42" s="210"/>
      <c r="C42" s="210"/>
      <c r="D42" s="210"/>
      <c r="E42" s="210"/>
      <c r="F42" s="210"/>
      <c r="G42" s="210"/>
      <c r="H42" s="210"/>
      <c r="I42" s="210"/>
      <c r="J42" s="31"/>
      <c r="K42" s="2"/>
    </row>
    <row r="43" spans="1:12" ht="13.5" customHeight="1" thickBot="1">
      <c r="A43" s="29"/>
      <c r="B43" s="29"/>
      <c r="C43" s="30"/>
      <c r="D43" s="31"/>
      <c r="E43" s="31"/>
      <c r="F43" s="31"/>
      <c r="G43" s="31"/>
      <c r="H43" s="31"/>
      <c r="I43" s="31"/>
      <c r="J43" s="31"/>
      <c r="K43" s="2"/>
    </row>
    <row r="44" spans="1:12" ht="24.75" customHeight="1" thickBot="1">
      <c r="A44" s="122" t="s">
        <v>12</v>
      </c>
      <c r="B44" s="203"/>
      <c r="C44" s="203"/>
      <c r="D44" s="203"/>
      <c r="E44" s="203"/>
      <c r="F44" s="203"/>
      <c r="G44" s="203"/>
      <c r="H44" s="192"/>
      <c r="I44" s="206" t="s">
        <v>177</v>
      </c>
      <c r="J44" s="207"/>
      <c r="K44" s="7"/>
    </row>
    <row r="45" spans="1:12" ht="15" customHeight="1" thickBot="1">
      <c r="A45" s="122">
        <v>1</v>
      </c>
      <c r="B45" s="203"/>
      <c r="C45" s="203"/>
      <c r="D45" s="203"/>
      <c r="E45" s="203"/>
      <c r="F45" s="203"/>
      <c r="G45" s="203"/>
      <c r="H45" s="192"/>
      <c r="I45" s="208">
        <v>2</v>
      </c>
      <c r="J45" s="209"/>
      <c r="K45" s="7"/>
    </row>
    <row r="46" spans="1:12" ht="19.5" thickBot="1">
      <c r="A46" s="190" t="s">
        <v>13</v>
      </c>
      <c r="B46" s="191"/>
      <c r="C46" s="191"/>
      <c r="D46" s="191"/>
      <c r="E46" s="191"/>
      <c r="F46" s="191"/>
      <c r="G46" s="191"/>
      <c r="H46" s="108"/>
      <c r="I46" s="187">
        <f>I54</f>
        <v>9428953.1400000006</v>
      </c>
      <c r="J46" s="188"/>
      <c r="K46" s="7"/>
    </row>
    <row r="47" spans="1:12" ht="19.5" thickBot="1">
      <c r="A47" s="185" t="s">
        <v>14</v>
      </c>
      <c r="B47" s="186"/>
      <c r="C47" s="186"/>
      <c r="D47" s="186"/>
      <c r="E47" s="186"/>
      <c r="F47" s="186"/>
      <c r="G47" s="186"/>
      <c r="H47" s="109"/>
      <c r="I47" s="122"/>
      <c r="J47" s="192"/>
      <c r="K47" s="7"/>
    </row>
    <row r="48" spans="1:12" ht="21" customHeight="1" thickBot="1">
      <c r="A48" s="185" t="s">
        <v>209</v>
      </c>
      <c r="B48" s="186"/>
      <c r="C48" s="186"/>
      <c r="D48" s="186"/>
      <c r="E48" s="186"/>
      <c r="F48" s="186"/>
      <c r="G48" s="186"/>
      <c r="H48" s="110"/>
      <c r="I48" s="193"/>
      <c r="J48" s="194"/>
      <c r="K48" s="7"/>
    </row>
    <row r="49" spans="1:11" ht="19.5" thickBot="1">
      <c r="A49" s="185" t="s">
        <v>15</v>
      </c>
      <c r="B49" s="186"/>
      <c r="C49" s="186"/>
      <c r="D49" s="186"/>
      <c r="E49" s="186"/>
      <c r="F49" s="186"/>
      <c r="G49" s="186"/>
      <c r="H49" s="109"/>
      <c r="I49" s="122"/>
      <c r="J49" s="192"/>
      <c r="K49" s="7"/>
    </row>
    <row r="50" spans="1:11" ht="39.75" customHeight="1" thickBot="1">
      <c r="A50" s="185" t="s">
        <v>16</v>
      </c>
      <c r="B50" s="186"/>
      <c r="C50" s="186"/>
      <c r="D50" s="186"/>
      <c r="E50" s="186"/>
      <c r="F50" s="186"/>
      <c r="G50" s="186"/>
      <c r="H50" s="110"/>
      <c r="I50" s="193"/>
      <c r="J50" s="194"/>
      <c r="K50" s="7"/>
    </row>
    <row r="51" spans="1:11" ht="40.5" customHeight="1" thickBot="1">
      <c r="A51" s="185" t="s">
        <v>17</v>
      </c>
      <c r="B51" s="186"/>
      <c r="C51" s="186"/>
      <c r="D51" s="186"/>
      <c r="E51" s="186"/>
      <c r="F51" s="186"/>
      <c r="G51" s="186"/>
      <c r="H51" s="109"/>
      <c r="I51" s="122"/>
      <c r="J51" s="192"/>
      <c r="K51" s="7"/>
    </row>
    <row r="52" spans="1:11" ht="39.75" customHeight="1" thickBot="1">
      <c r="A52" s="185" t="s">
        <v>165</v>
      </c>
      <c r="B52" s="186"/>
      <c r="C52" s="186"/>
      <c r="D52" s="186"/>
      <c r="E52" s="186"/>
      <c r="F52" s="186"/>
      <c r="G52" s="186"/>
      <c r="H52" s="110"/>
      <c r="I52" s="193"/>
      <c r="J52" s="194"/>
      <c r="K52" s="7"/>
    </row>
    <row r="53" spans="1:11" ht="21" customHeight="1" thickBot="1">
      <c r="A53" s="185" t="s">
        <v>18</v>
      </c>
      <c r="B53" s="186"/>
      <c r="C53" s="186"/>
      <c r="D53" s="186"/>
      <c r="E53" s="186"/>
      <c r="F53" s="186"/>
      <c r="G53" s="186"/>
      <c r="H53" s="109"/>
      <c r="I53" s="122"/>
      <c r="J53" s="192"/>
      <c r="K53" s="7"/>
    </row>
    <row r="54" spans="1:11" ht="21" customHeight="1" thickBot="1">
      <c r="A54" s="185" t="s">
        <v>210</v>
      </c>
      <c r="B54" s="186"/>
      <c r="C54" s="186"/>
      <c r="D54" s="186"/>
      <c r="E54" s="186"/>
      <c r="F54" s="186"/>
      <c r="G54" s="186"/>
      <c r="H54" s="110"/>
      <c r="I54" s="193">
        <v>9428953.1400000006</v>
      </c>
      <c r="J54" s="194"/>
      <c r="K54" s="7"/>
    </row>
    <row r="55" spans="1:11" ht="21.75" customHeight="1" thickBot="1">
      <c r="A55" s="185" t="s">
        <v>15</v>
      </c>
      <c r="B55" s="186"/>
      <c r="C55" s="186"/>
      <c r="D55" s="186"/>
      <c r="E55" s="186"/>
      <c r="F55" s="186"/>
      <c r="G55" s="186"/>
      <c r="H55" s="109"/>
      <c r="I55" s="122"/>
      <c r="J55" s="192"/>
      <c r="K55" s="7"/>
    </row>
    <row r="56" spans="1:11" ht="21" customHeight="1" thickBot="1">
      <c r="A56" s="185" t="s">
        <v>19</v>
      </c>
      <c r="B56" s="186"/>
      <c r="C56" s="186"/>
      <c r="D56" s="186"/>
      <c r="E56" s="186"/>
      <c r="F56" s="186"/>
      <c r="G56" s="186"/>
      <c r="H56" s="110"/>
      <c r="I56" s="193">
        <v>4704924.34</v>
      </c>
      <c r="J56" s="194"/>
      <c r="K56" s="7"/>
    </row>
    <row r="57" spans="1:11" ht="19.5" customHeight="1" thickBot="1">
      <c r="A57" s="185" t="s">
        <v>20</v>
      </c>
      <c r="B57" s="186"/>
      <c r="C57" s="186"/>
      <c r="D57" s="186"/>
      <c r="E57" s="186"/>
      <c r="F57" s="186"/>
      <c r="G57" s="186"/>
      <c r="H57" s="109"/>
      <c r="I57" s="122">
        <v>3065945.19</v>
      </c>
      <c r="J57" s="192"/>
      <c r="K57" s="7"/>
    </row>
    <row r="58" spans="1:11" ht="24.75" customHeight="1" thickBot="1">
      <c r="A58" s="190" t="s">
        <v>21</v>
      </c>
      <c r="B58" s="191"/>
      <c r="C58" s="191"/>
      <c r="D58" s="191"/>
      <c r="E58" s="191"/>
      <c r="F58" s="191"/>
      <c r="G58" s="191"/>
      <c r="H58" s="108"/>
      <c r="I58" s="219">
        <f>I60+I63+I64+I90</f>
        <v>261979.93</v>
      </c>
      <c r="J58" s="188"/>
      <c r="K58" s="7"/>
    </row>
    <row r="59" spans="1:11" ht="19.5" thickBot="1">
      <c r="A59" s="185" t="s">
        <v>14</v>
      </c>
      <c r="B59" s="186"/>
      <c r="C59" s="186"/>
      <c r="D59" s="186"/>
      <c r="E59" s="186"/>
      <c r="F59" s="186"/>
      <c r="G59" s="186"/>
      <c r="H59" s="109"/>
      <c r="I59" s="122"/>
      <c r="J59" s="192"/>
      <c r="K59" s="7"/>
    </row>
    <row r="60" spans="1:11" ht="21" customHeight="1" thickBot="1">
      <c r="A60" s="185" t="s">
        <v>58</v>
      </c>
      <c r="B60" s="186"/>
      <c r="C60" s="186"/>
      <c r="D60" s="186"/>
      <c r="E60" s="186"/>
      <c r="F60" s="186"/>
      <c r="G60" s="186"/>
      <c r="H60" s="110"/>
      <c r="I60" s="217">
        <f>I62</f>
        <v>9100.35</v>
      </c>
      <c r="J60" s="218"/>
      <c r="K60" s="7"/>
    </row>
    <row r="61" spans="1:11" ht="19.5" customHeight="1" thickBot="1">
      <c r="A61" s="185" t="s">
        <v>15</v>
      </c>
      <c r="B61" s="186"/>
      <c r="C61" s="186"/>
      <c r="D61" s="186"/>
      <c r="E61" s="186"/>
      <c r="F61" s="186"/>
      <c r="G61" s="186"/>
      <c r="H61" s="109"/>
      <c r="I61" s="122"/>
      <c r="J61" s="192"/>
      <c r="K61" s="7"/>
    </row>
    <row r="62" spans="1:11" ht="24.75" customHeight="1" thickBot="1">
      <c r="A62" s="185" t="s">
        <v>59</v>
      </c>
      <c r="B62" s="186"/>
      <c r="C62" s="186"/>
      <c r="D62" s="186"/>
      <c r="E62" s="186"/>
      <c r="F62" s="186"/>
      <c r="G62" s="186"/>
      <c r="H62" s="110"/>
      <c r="I62" s="217">
        <v>9100.35</v>
      </c>
      <c r="J62" s="218"/>
      <c r="K62" s="7"/>
    </row>
    <row r="63" spans="1:11" ht="23.25" customHeight="1" thickBot="1">
      <c r="A63" s="185" t="s">
        <v>60</v>
      </c>
      <c r="B63" s="186"/>
      <c r="C63" s="186"/>
      <c r="D63" s="186"/>
      <c r="E63" s="186"/>
      <c r="F63" s="186"/>
      <c r="G63" s="186"/>
      <c r="H63" s="109"/>
      <c r="I63" s="228">
        <v>0</v>
      </c>
      <c r="J63" s="229"/>
      <c r="K63" s="7"/>
    </row>
    <row r="64" spans="1:11" ht="27" customHeight="1" thickBot="1">
      <c r="A64" s="223" t="s">
        <v>61</v>
      </c>
      <c r="B64" s="224"/>
      <c r="C64" s="224"/>
      <c r="D64" s="224"/>
      <c r="E64" s="224"/>
      <c r="F64" s="224"/>
      <c r="G64" s="224"/>
      <c r="H64" s="225"/>
      <c r="I64" s="228">
        <f>I65+I77+I89</f>
        <v>657.37</v>
      </c>
      <c r="J64" s="192"/>
      <c r="K64" s="7"/>
    </row>
    <row r="65" spans="1:11" ht="39.75" customHeight="1" thickBot="1">
      <c r="A65" s="220" t="s">
        <v>62</v>
      </c>
      <c r="B65" s="221"/>
      <c r="C65" s="221"/>
      <c r="D65" s="221"/>
      <c r="E65" s="221"/>
      <c r="F65" s="221"/>
      <c r="G65" s="221"/>
      <c r="H65" s="222"/>
      <c r="I65" s="228">
        <f>SUM(I67:J76)</f>
        <v>254.41</v>
      </c>
      <c r="J65" s="229"/>
      <c r="K65" s="7"/>
    </row>
    <row r="66" spans="1:11" ht="21.75" customHeight="1" thickBot="1">
      <c r="A66" s="220" t="s">
        <v>15</v>
      </c>
      <c r="B66" s="221"/>
      <c r="C66" s="221"/>
      <c r="D66" s="221"/>
      <c r="E66" s="221"/>
      <c r="F66" s="221"/>
      <c r="G66" s="221"/>
      <c r="H66" s="222"/>
      <c r="I66" s="105"/>
      <c r="J66" s="106"/>
      <c r="K66" s="7"/>
    </row>
    <row r="67" spans="1:11" ht="20.25" customHeight="1" thickBot="1">
      <c r="A67" s="185" t="s">
        <v>63</v>
      </c>
      <c r="B67" s="186"/>
      <c r="C67" s="186"/>
      <c r="D67" s="186"/>
      <c r="E67" s="186"/>
      <c r="F67" s="186"/>
      <c r="G67" s="186"/>
      <c r="H67" s="226"/>
      <c r="I67" s="122">
        <v>254.41</v>
      </c>
      <c r="J67" s="192"/>
      <c r="K67" s="7"/>
    </row>
    <row r="68" spans="1:11" ht="21.75" customHeight="1" thickBot="1">
      <c r="A68" s="234" t="s">
        <v>64</v>
      </c>
      <c r="B68" s="235"/>
      <c r="C68" s="235"/>
      <c r="D68" s="235"/>
      <c r="E68" s="235"/>
      <c r="F68" s="235"/>
      <c r="G68" s="235"/>
      <c r="H68" s="110"/>
      <c r="I68" s="111"/>
      <c r="J68" s="112"/>
      <c r="K68" s="7"/>
    </row>
    <row r="69" spans="1:11" ht="22.5" customHeight="1" thickBot="1">
      <c r="A69" s="185" t="s">
        <v>65</v>
      </c>
      <c r="B69" s="186"/>
      <c r="C69" s="186"/>
      <c r="D69" s="186"/>
      <c r="E69" s="186"/>
      <c r="F69" s="186"/>
      <c r="G69" s="186"/>
      <c r="H69" s="109"/>
      <c r="I69" s="122"/>
      <c r="J69" s="192"/>
      <c r="K69" s="7"/>
    </row>
    <row r="70" spans="1:11" ht="21" customHeight="1" thickBot="1">
      <c r="A70" s="185" t="s">
        <v>66</v>
      </c>
      <c r="B70" s="186"/>
      <c r="C70" s="186"/>
      <c r="D70" s="186"/>
      <c r="E70" s="186"/>
      <c r="F70" s="186"/>
      <c r="G70" s="186"/>
      <c r="H70" s="110"/>
      <c r="I70" s="193"/>
      <c r="J70" s="194"/>
      <c r="K70" s="7"/>
    </row>
    <row r="71" spans="1:11" ht="19.5" thickBot="1">
      <c r="A71" s="185" t="s">
        <v>67</v>
      </c>
      <c r="B71" s="186"/>
      <c r="C71" s="186"/>
      <c r="D71" s="186"/>
      <c r="E71" s="186"/>
      <c r="F71" s="186"/>
      <c r="G71" s="186"/>
      <c r="H71" s="109"/>
      <c r="I71" s="228"/>
      <c r="J71" s="229"/>
      <c r="K71" s="7"/>
    </row>
    <row r="72" spans="1:11" ht="21" customHeight="1" thickBot="1">
      <c r="A72" s="185" t="s">
        <v>68</v>
      </c>
      <c r="B72" s="186"/>
      <c r="C72" s="186"/>
      <c r="D72" s="186"/>
      <c r="E72" s="186"/>
      <c r="F72" s="186"/>
      <c r="G72" s="186"/>
      <c r="H72" s="110"/>
      <c r="I72" s="193"/>
      <c r="J72" s="194"/>
      <c r="K72" s="7"/>
    </row>
    <row r="73" spans="1:11" ht="19.5" customHeight="1" thickBot="1">
      <c r="A73" s="185" t="s">
        <v>69</v>
      </c>
      <c r="B73" s="186"/>
      <c r="C73" s="186"/>
      <c r="D73" s="186"/>
      <c r="E73" s="186"/>
      <c r="F73" s="186"/>
      <c r="G73" s="186"/>
      <c r="H73" s="109"/>
      <c r="I73" s="122"/>
      <c r="J73" s="192"/>
      <c r="K73" s="7"/>
    </row>
    <row r="74" spans="1:11" ht="21" customHeight="1" thickBot="1">
      <c r="A74" s="185" t="s">
        <v>70</v>
      </c>
      <c r="B74" s="186"/>
      <c r="C74" s="186"/>
      <c r="D74" s="186"/>
      <c r="E74" s="186"/>
      <c r="F74" s="186"/>
      <c r="G74" s="186"/>
      <c r="H74" s="109"/>
      <c r="I74" s="122"/>
      <c r="J74" s="192"/>
      <c r="K74" s="7"/>
    </row>
    <row r="75" spans="1:11" ht="21" customHeight="1" thickBot="1">
      <c r="A75" s="185" t="s">
        <v>71</v>
      </c>
      <c r="B75" s="186"/>
      <c r="C75" s="186"/>
      <c r="D75" s="186"/>
      <c r="E75" s="186"/>
      <c r="F75" s="186"/>
      <c r="G75" s="186"/>
      <c r="H75" s="109"/>
      <c r="I75" s="122"/>
      <c r="J75" s="192"/>
      <c r="K75" s="7"/>
    </row>
    <row r="76" spans="1:11" ht="21" customHeight="1" thickBot="1">
      <c r="A76" s="185" t="s">
        <v>72</v>
      </c>
      <c r="B76" s="186"/>
      <c r="C76" s="186"/>
      <c r="D76" s="186"/>
      <c r="E76" s="186"/>
      <c r="F76" s="186"/>
      <c r="G76" s="186"/>
      <c r="H76" s="110"/>
      <c r="I76" s="193"/>
      <c r="J76" s="194"/>
      <c r="K76" s="7"/>
    </row>
    <row r="77" spans="1:11" ht="39.75" customHeight="1" thickBot="1">
      <c r="A77" s="185" t="s">
        <v>211</v>
      </c>
      <c r="B77" s="186"/>
      <c r="C77" s="186"/>
      <c r="D77" s="186"/>
      <c r="E77" s="186"/>
      <c r="F77" s="186"/>
      <c r="G77" s="186"/>
      <c r="H77" s="226"/>
      <c r="I77" s="228">
        <f>SUM(I79:J88)</f>
        <v>402.96</v>
      </c>
      <c r="J77" s="192"/>
      <c r="K77" s="7"/>
    </row>
    <row r="78" spans="1:11" ht="19.5" thickBot="1">
      <c r="A78" s="185" t="s">
        <v>15</v>
      </c>
      <c r="B78" s="186"/>
      <c r="C78" s="186"/>
      <c r="D78" s="186"/>
      <c r="E78" s="186"/>
      <c r="F78" s="186"/>
      <c r="G78" s="186"/>
      <c r="H78" s="110"/>
      <c r="I78" s="193"/>
      <c r="J78" s="194"/>
      <c r="K78" s="7"/>
    </row>
    <row r="79" spans="1:11" ht="23.25" customHeight="1" thickBot="1">
      <c r="A79" s="185" t="s">
        <v>73</v>
      </c>
      <c r="B79" s="186"/>
      <c r="C79" s="186"/>
      <c r="D79" s="186"/>
      <c r="E79" s="186"/>
      <c r="F79" s="186"/>
      <c r="G79" s="186"/>
      <c r="H79" s="109"/>
      <c r="I79" s="228">
        <v>402.96</v>
      </c>
      <c r="J79" s="229"/>
      <c r="K79" s="7"/>
    </row>
    <row r="80" spans="1:11" ht="21" customHeight="1" thickBot="1">
      <c r="A80" s="185" t="s">
        <v>74</v>
      </c>
      <c r="B80" s="186"/>
      <c r="C80" s="186"/>
      <c r="D80" s="186"/>
      <c r="E80" s="186"/>
      <c r="F80" s="186"/>
      <c r="G80" s="109"/>
      <c r="H80" s="110"/>
      <c r="I80" s="217"/>
      <c r="J80" s="218"/>
      <c r="K80" s="7"/>
    </row>
    <row r="81" spans="1:11" ht="21" customHeight="1" thickBot="1">
      <c r="A81" s="185" t="s">
        <v>75</v>
      </c>
      <c r="B81" s="186"/>
      <c r="C81" s="186"/>
      <c r="D81" s="186"/>
      <c r="E81" s="186"/>
      <c r="F81" s="186"/>
      <c r="G81" s="186"/>
      <c r="H81" s="109"/>
      <c r="I81" s="122"/>
      <c r="J81" s="192"/>
      <c r="K81" s="7"/>
    </row>
    <row r="82" spans="1:11" ht="23.25" customHeight="1" thickBot="1">
      <c r="A82" s="185" t="s">
        <v>76</v>
      </c>
      <c r="B82" s="186"/>
      <c r="C82" s="186"/>
      <c r="D82" s="186"/>
      <c r="E82" s="186"/>
      <c r="F82" s="186"/>
      <c r="G82" s="186"/>
      <c r="H82" s="110"/>
      <c r="I82" s="193"/>
      <c r="J82" s="194"/>
      <c r="K82" s="7"/>
    </row>
    <row r="83" spans="1:11" ht="23.25" customHeight="1" thickBot="1">
      <c r="A83" s="185" t="s">
        <v>77</v>
      </c>
      <c r="B83" s="186"/>
      <c r="C83" s="186"/>
      <c r="D83" s="186"/>
      <c r="E83" s="186"/>
      <c r="F83" s="186"/>
      <c r="G83" s="186"/>
      <c r="H83" s="109"/>
      <c r="I83" s="228"/>
      <c r="J83" s="229"/>
      <c r="K83" s="7"/>
    </row>
    <row r="84" spans="1:11" ht="21" customHeight="1" thickBot="1">
      <c r="A84" s="185" t="s">
        <v>78</v>
      </c>
      <c r="B84" s="186"/>
      <c r="C84" s="186"/>
      <c r="D84" s="186"/>
      <c r="E84" s="186"/>
      <c r="F84" s="186"/>
      <c r="G84" s="186"/>
      <c r="H84" s="110"/>
      <c r="I84" s="193"/>
      <c r="J84" s="194"/>
      <c r="K84" s="7"/>
    </row>
    <row r="85" spans="1:11" ht="21" customHeight="1" thickBot="1">
      <c r="A85" s="185" t="s">
        <v>79</v>
      </c>
      <c r="B85" s="186"/>
      <c r="C85" s="186"/>
      <c r="D85" s="186"/>
      <c r="E85" s="186"/>
      <c r="F85" s="186"/>
      <c r="G85" s="186"/>
      <c r="H85" s="109"/>
      <c r="I85" s="122"/>
      <c r="J85" s="192"/>
      <c r="K85" s="7"/>
    </row>
    <row r="86" spans="1:11" ht="22.5" customHeight="1" thickBot="1">
      <c r="A86" s="185" t="s">
        <v>80</v>
      </c>
      <c r="B86" s="186"/>
      <c r="C86" s="186"/>
      <c r="D86" s="186"/>
      <c r="E86" s="186"/>
      <c r="F86" s="186"/>
      <c r="G86" s="186"/>
      <c r="H86" s="110"/>
      <c r="I86" s="193"/>
      <c r="J86" s="194"/>
      <c r="K86" s="7"/>
    </row>
    <row r="87" spans="1:11" ht="21" customHeight="1" thickBot="1">
      <c r="A87" s="185" t="s">
        <v>81</v>
      </c>
      <c r="B87" s="186"/>
      <c r="C87" s="186"/>
      <c r="D87" s="186"/>
      <c r="E87" s="186"/>
      <c r="F87" s="186"/>
      <c r="G87" s="186"/>
      <c r="H87" s="109"/>
      <c r="I87" s="122"/>
      <c r="J87" s="192"/>
      <c r="K87" s="7"/>
    </row>
    <row r="88" spans="1:11" ht="22.5" customHeight="1" thickBot="1">
      <c r="A88" s="185" t="s">
        <v>82</v>
      </c>
      <c r="B88" s="186"/>
      <c r="C88" s="186"/>
      <c r="D88" s="186"/>
      <c r="E88" s="186"/>
      <c r="F88" s="186"/>
      <c r="G88" s="186"/>
      <c r="H88" s="226"/>
      <c r="I88" s="228"/>
      <c r="J88" s="229"/>
      <c r="K88" s="7"/>
    </row>
    <row r="89" spans="1:11" ht="21" customHeight="1" thickBot="1">
      <c r="A89" s="185" t="s">
        <v>83</v>
      </c>
      <c r="B89" s="186"/>
      <c r="C89" s="186"/>
      <c r="D89" s="186"/>
      <c r="E89" s="186"/>
      <c r="F89" s="186"/>
      <c r="G89" s="186"/>
      <c r="H89" s="226"/>
      <c r="I89" s="122"/>
      <c r="J89" s="192"/>
      <c r="K89" s="7"/>
    </row>
    <row r="90" spans="1:11" ht="21" customHeight="1" thickBot="1">
      <c r="A90" s="185" t="s">
        <v>84</v>
      </c>
      <c r="B90" s="186"/>
      <c r="C90" s="186"/>
      <c r="D90" s="186"/>
      <c r="E90" s="186"/>
      <c r="F90" s="186"/>
      <c r="G90" s="186"/>
      <c r="H90" s="226"/>
      <c r="I90" s="122">
        <v>252222.21</v>
      </c>
      <c r="J90" s="123"/>
      <c r="K90" s="7"/>
    </row>
    <row r="91" spans="1:11" ht="21" customHeight="1" thickBot="1">
      <c r="A91" s="234" t="s">
        <v>57</v>
      </c>
      <c r="B91" s="235"/>
      <c r="C91" s="235"/>
      <c r="D91" s="235"/>
      <c r="E91" s="235"/>
      <c r="F91" s="235"/>
      <c r="G91" s="235"/>
      <c r="H91" s="110"/>
      <c r="I91" s="122"/>
      <c r="J91" s="192"/>
      <c r="K91" s="7"/>
    </row>
    <row r="92" spans="1:11" ht="21.75" customHeight="1" thickBot="1">
      <c r="A92" s="190" t="s">
        <v>22</v>
      </c>
      <c r="B92" s="191"/>
      <c r="C92" s="191"/>
      <c r="D92" s="191"/>
      <c r="E92" s="191"/>
      <c r="F92" s="191"/>
      <c r="G92" s="191"/>
      <c r="H92" s="107"/>
      <c r="I92" s="236">
        <f>I94+I95+I96+I111</f>
        <v>4900</v>
      </c>
      <c r="J92" s="237"/>
      <c r="K92" s="7"/>
    </row>
    <row r="93" spans="1:11" ht="21.75" customHeight="1" thickBot="1">
      <c r="A93" s="185" t="s">
        <v>14</v>
      </c>
      <c r="B93" s="186"/>
      <c r="C93" s="186"/>
      <c r="D93" s="186"/>
      <c r="E93" s="186"/>
      <c r="F93" s="186"/>
      <c r="G93" s="186"/>
      <c r="H93" s="110"/>
      <c r="I93" s="193"/>
      <c r="J93" s="194"/>
      <c r="K93" s="7"/>
    </row>
    <row r="94" spans="1:11" ht="21.75" customHeight="1" thickBot="1">
      <c r="A94" s="185" t="s">
        <v>56</v>
      </c>
      <c r="B94" s="186"/>
      <c r="C94" s="186"/>
      <c r="D94" s="186"/>
      <c r="E94" s="186"/>
      <c r="F94" s="186"/>
      <c r="G94" s="186"/>
      <c r="H94" s="109"/>
      <c r="I94" s="228">
        <v>0</v>
      </c>
      <c r="J94" s="229"/>
      <c r="K94" s="7"/>
    </row>
    <row r="95" spans="1:11" ht="21.75" customHeight="1" thickBot="1">
      <c r="A95" s="185" t="s">
        <v>55</v>
      </c>
      <c r="B95" s="186"/>
      <c r="C95" s="186"/>
      <c r="D95" s="186"/>
      <c r="E95" s="186"/>
      <c r="F95" s="186"/>
      <c r="G95" s="186"/>
      <c r="H95" s="226"/>
      <c r="I95" s="228">
        <v>0</v>
      </c>
      <c r="J95" s="229"/>
      <c r="K95" s="7"/>
    </row>
    <row r="96" spans="1:11" ht="36" customHeight="1" thickBot="1">
      <c r="A96" s="185" t="s">
        <v>212</v>
      </c>
      <c r="B96" s="186"/>
      <c r="C96" s="186"/>
      <c r="D96" s="186"/>
      <c r="E96" s="186"/>
      <c r="F96" s="186"/>
      <c r="G96" s="186"/>
      <c r="H96" s="226"/>
      <c r="I96" s="217">
        <f>SUM(I98:J110)</f>
        <v>0</v>
      </c>
      <c r="J96" s="194"/>
      <c r="K96" s="7"/>
    </row>
    <row r="97" spans="1:11" ht="19.5" thickBot="1">
      <c r="A97" s="185" t="s">
        <v>15</v>
      </c>
      <c r="B97" s="186"/>
      <c r="C97" s="186"/>
      <c r="D97" s="186"/>
      <c r="E97" s="186"/>
      <c r="F97" s="186"/>
      <c r="G97" s="186"/>
      <c r="H97" s="109"/>
      <c r="I97" s="122"/>
      <c r="J97" s="192"/>
      <c r="K97" s="7"/>
    </row>
    <row r="98" spans="1:11" ht="22.5" customHeight="1" thickBot="1">
      <c r="A98" s="185" t="s">
        <v>207</v>
      </c>
      <c r="B98" s="186"/>
      <c r="C98" s="186"/>
      <c r="D98" s="186"/>
      <c r="E98" s="186"/>
      <c r="F98" s="186"/>
      <c r="G98" s="186"/>
      <c r="H98" s="110"/>
      <c r="I98" s="193"/>
      <c r="J98" s="194"/>
      <c r="K98" s="7"/>
    </row>
    <row r="99" spans="1:11" ht="19.5" thickBot="1">
      <c r="A99" s="185" t="s">
        <v>23</v>
      </c>
      <c r="B99" s="186"/>
      <c r="C99" s="186"/>
      <c r="D99" s="186"/>
      <c r="E99" s="186"/>
      <c r="F99" s="186"/>
      <c r="G99" s="186"/>
      <c r="H99" s="109"/>
      <c r="I99" s="122"/>
      <c r="J99" s="192"/>
      <c r="K99" s="7"/>
    </row>
    <row r="100" spans="1:11" ht="23.25" customHeight="1" thickBot="1">
      <c r="A100" s="185" t="s">
        <v>24</v>
      </c>
      <c r="B100" s="186"/>
      <c r="C100" s="186"/>
      <c r="D100" s="186"/>
      <c r="E100" s="186"/>
      <c r="F100" s="186"/>
      <c r="G100" s="186"/>
      <c r="H100" s="226"/>
      <c r="I100" s="193"/>
      <c r="J100" s="194"/>
      <c r="K100" s="7"/>
    </row>
    <row r="101" spans="1:11" ht="19.5" thickBot="1">
      <c r="A101" s="185" t="s">
        <v>25</v>
      </c>
      <c r="B101" s="186"/>
      <c r="C101" s="186"/>
      <c r="D101" s="186"/>
      <c r="E101" s="186"/>
      <c r="F101" s="186"/>
      <c r="G101" s="186"/>
      <c r="H101" s="109"/>
      <c r="I101" s="122"/>
      <c r="J101" s="192"/>
      <c r="K101" s="7"/>
    </row>
    <row r="102" spans="1:11" ht="21" customHeight="1" thickBot="1">
      <c r="A102" s="185" t="s">
        <v>26</v>
      </c>
      <c r="B102" s="186"/>
      <c r="C102" s="186"/>
      <c r="D102" s="186"/>
      <c r="E102" s="186"/>
      <c r="F102" s="186"/>
      <c r="G102" s="186"/>
      <c r="H102" s="110"/>
      <c r="I102" s="217"/>
      <c r="J102" s="218"/>
      <c r="K102" s="7"/>
    </row>
    <row r="103" spans="1:11" ht="19.5" thickBot="1">
      <c r="A103" s="185" t="s">
        <v>27</v>
      </c>
      <c r="B103" s="186"/>
      <c r="C103" s="186"/>
      <c r="D103" s="186"/>
      <c r="E103" s="186"/>
      <c r="F103" s="186"/>
      <c r="G103" s="186"/>
      <c r="H103" s="109"/>
      <c r="I103" s="122"/>
      <c r="J103" s="192"/>
      <c r="K103" s="7"/>
    </row>
    <row r="104" spans="1:11" ht="19.5" thickBot="1">
      <c r="A104" s="185" t="s">
        <v>28</v>
      </c>
      <c r="B104" s="186"/>
      <c r="C104" s="186"/>
      <c r="D104" s="186"/>
      <c r="E104" s="186"/>
      <c r="F104" s="186"/>
      <c r="G104" s="186"/>
      <c r="H104" s="110"/>
      <c r="I104" s="193"/>
      <c r="J104" s="194"/>
      <c r="K104" s="7"/>
    </row>
    <row r="105" spans="1:11" ht="21" customHeight="1" thickBot="1">
      <c r="A105" s="185" t="s">
        <v>29</v>
      </c>
      <c r="B105" s="186"/>
      <c r="C105" s="186"/>
      <c r="D105" s="186"/>
      <c r="E105" s="186"/>
      <c r="F105" s="186"/>
      <c r="G105" s="186"/>
      <c r="H105" s="109"/>
      <c r="I105" s="122"/>
      <c r="J105" s="192"/>
      <c r="K105" s="7"/>
    </row>
    <row r="106" spans="1:11" ht="21" customHeight="1" thickBot="1">
      <c r="A106" s="185" t="s">
        <v>30</v>
      </c>
      <c r="B106" s="186"/>
      <c r="C106" s="186"/>
      <c r="D106" s="186"/>
      <c r="E106" s="186"/>
      <c r="F106" s="186"/>
      <c r="G106" s="186"/>
      <c r="H106" s="110"/>
      <c r="I106" s="193"/>
      <c r="J106" s="194"/>
      <c r="K106" s="7"/>
    </row>
    <row r="107" spans="1:11" ht="24.75" customHeight="1" thickBot="1">
      <c r="A107" s="185" t="s">
        <v>31</v>
      </c>
      <c r="B107" s="186"/>
      <c r="C107" s="186"/>
      <c r="D107" s="186"/>
      <c r="E107" s="186"/>
      <c r="F107" s="186"/>
      <c r="G107" s="186"/>
      <c r="H107" s="109"/>
      <c r="I107" s="122"/>
      <c r="J107" s="192"/>
      <c r="K107" s="7"/>
    </row>
    <row r="108" spans="1:11" ht="24.75" customHeight="1" thickBot="1">
      <c r="A108" s="185" t="s">
        <v>32</v>
      </c>
      <c r="B108" s="186"/>
      <c r="C108" s="186"/>
      <c r="D108" s="186"/>
      <c r="E108" s="186"/>
      <c r="F108" s="186"/>
      <c r="G108" s="186"/>
      <c r="H108" s="110"/>
      <c r="I108" s="193"/>
      <c r="J108" s="194"/>
      <c r="K108" s="7"/>
    </row>
    <row r="109" spans="1:11" ht="23.25" customHeight="1" thickBot="1">
      <c r="A109" s="185" t="s">
        <v>33</v>
      </c>
      <c r="B109" s="186"/>
      <c r="C109" s="186"/>
      <c r="D109" s="186"/>
      <c r="E109" s="186"/>
      <c r="F109" s="186"/>
      <c r="G109" s="186"/>
      <c r="H109" s="109"/>
      <c r="I109" s="122"/>
      <c r="J109" s="192"/>
      <c r="K109" s="7"/>
    </row>
    <row r="110" spans="1:11" ht="23.25" customHeight="1" thickBot="1">
      <c r="A110" s="185" t="s">
        <v>34</v>
      </c>
      <c r="B110" s="186"/>
      <c r="C110" s="186"/>
      <c r="D110" s="186"/>
      <c r="E110" s="186"/>
      <c r="F110" s="186"/>
      <c r="G110" s="186"/>
      <c r="H110" s="110"/>
      <c r="I110" s="193"/>
      <c r="J110" s="194"/>
      <c r="K110" s="7"/>
    </row>
    <row r="111" spans="1:11" ht="40.5" customHeight="1" thickBot="1">
      <c r="A111" s="185" t="s">
        <v>213</v>
      </c>
      <c r="B111" s="186"/>
      <c r="C111" s="186"/>
      <c r="D111" s="186"/>
      <c r="E111" s="186"/>
      <c r="F111" s="186"/>
      <c r="G111" s="186"/>
      <c r="H111" s="226"/>
      <c r="I111" s="228">
        <f>SUM(I113:J124)</f>
        <v>4900</v>
      </c>
      <c r="J111" s="229"/>
      <c r="K111" s="7"/>
    </row>
    <row r="112" spans="1:11" ht="19.5" thickBot="1">
      <c r="A112" s="185" t="s">
        <v>15</v>
      </c>
      <c r="B112" s="186"/>
      <c r="C112" s="186"/>
      <c r="D112" s="186"/>
      <c r="E112" s="186"/>
      <c r="F112" s="186"/>
      <c r="G112" s="186"/>
      <c r="H112" s="110"/>
      <c r="I112" s="193"/>
      <c r="J112" s="194"/>
      <c r="K112" s="7"/>
    </row>
    <row r="113" spans="1:11" ht="21" customHeight="1" thickBot="1">
      <c r="A113" s="185" t="s">
        <v>208</v>
      </c>
      <c r="B113" s="186"/>
      <c r="C113" s="186"/>
      <c r="D113" s="186"/>
      <c r="E113" s="186"/>
      <c r="F113" s="186"/>
      <c r="G113" s="186"/>
      <c r="H113" s="109"/>
      <c r="I113" s="122"/>
      <c r="J113" s="192"/>
      <c r="K113" s="7"/>
    </row>
    <row r="114" spans="1:11" ht="19.5" thickBot="1">
      <c r="A114" s="185" t="s">
        <v>54</v>
      </c>
      <c r="B114" s="186"/>
      <c r="C114" s="186"/>
      <c r="D114" s="186"/>
      <c r="E114" s="186"/>
      <c r="F114" s="186"/>
      <c r="G114" s="186"/>
      <c r="H114" s="110"/>
      <c r="I114" s="193"/>
      <c r="J114" s="194"/>
      <c r="K114" s="7"/>
    </row>
    <row r="115" spans="1:11" ht="19.5" thickBot="1">
      <c r="A115" s="185" t="s">
        <v>53</v>
      </c>
      <c r="B115" s="186"/>
      <c r="C115" s="186"/>
      <c r="D115" s="186"/>
      <c r="E115" s="186"/>
      <c r="F115" s="186"/>
      <c r="G115" s="186"/>
      <c r="H115" s="109"/>
      <c r="I115" s="122"/>
      <c r="J115" s="192"/>
      <c r="K115" s="7"/>
    </row>
    <row r="116" spans="1:11" ht="19.5" thickBot="1">
      <c r="A116" s="185" t="s">
        <v>52</v>
      </c>
      <c r="B116" s="186"/>
      <c r="C116" s="186"/>
      <c r="D116" s="186"/>
      <c r="E116" s="186"/>
      <c r="F116" s="186"/>
      <c r="G116" s="186"/>
      <c r="H116" s="110"/>
      <c r="I116" s="193"/>
      <c r="J116" s="194"/>
      <c r="K116" s="7"/>
    </row>
    <row r="117" spans="1:11" ht="22.5" customHeight="1" thickBot="1">
      <c r="A117" s="185" t="s">
        <v>51</v>
      </c>
      <c r="B117" s="186"/>
      <c r="C117" s="186"/>
      <c r="D117" s="186"/>
      <c r="E117" s="186"/>
      <c r="F117" s="186"/>
      <c r="G117" s="186"/>
      <c r="H117" s="109"/>
      <c r="I117" s="228">
        <v>4900</v>
      </c>
      <c r="J117" s="229"/>
      <c r="K117" s="7"/>
    </row>
    <row r="118" spans="1:11" ht="21" customHeight="1" thickBot="1">
      <c r="A118" s="185" t="s">
        <v>50</v>
      </c>
      <c r="B118" s="186"/>
      <c r="C118" s="186"/>
      <c r="D118" s="186"/>
      <c r="E118" s="186"/>
      <c r="F118" s="186"/>
      <c r="G118" s="186"/>
      <c r="H118" s="110"/>
      <c r="I118" s="193"/>
      <c r="J118" s="194"/>
      <c r="K118" s="7"/>
    </row>
    <row r="119" spans="1:11" ht="21" customHeight="1" thickBot="1">
      <c r="A119" s="185" t="s">
        <v>49</v>
      </c>
      <c r="B119" s="186"/>
      <c r="C119" s="186"/>
      <c r="D119" s="186"/>
      <c r="E119" s="186"/>
      <c r="F119" s="186"/>
      <c r="G119" s="186"/>
      <c r="H119" s="226"/>
      <c r="I119" s="228"/>
      <c r="J119" s="229"/>
      <c r="K119" s="7"/>
    </row>
    <row r="120" spans="1:11" ht="21" customHeight="1" thickBot="1">
      <c r="A120" s="185" t="s">
        <v>48</v>
      </c>
      <c r="B120" s="186"/>
      <c r="C120" s="186"/>
      <c r="D120" s="186"/>
      <c r="E120" s="186"/>
      <c r="F120" s="186"/>
      <c r="G120" s="186"/>
      <c r="H120" s="110"/>
      <c r="I120" s="193"/>
      <c r="J120" s="194"/>
      <c r="K120" s="7"/>
    </row>
    <row r="121" spans="1:11" ht="21" customHeight="1" thickBot="1">
      <c r="A121" s="185" t="s">
        <v>47</v>
      </c>
      <c r="B121" s="186"/>
      <c r="C121" s="186"/>
      <c r="D121" s="186"/>
      <c r="E121" s="186"/>
      <c r="F121" s="186"/>
      <c r="G121" s="186"/>
      <c r="H121" s="109"/>
      <c r="I121" s="122"/>
      <c r="J121" s="192"/>
      <c r="K121" s="7"/>
    </row>
    <row r="122" spans="1:11" ht="23.25" customHeight="1" thickBot="1">
      <c r="A122" s="185" t="s">
        <v>46</v>
      </c>
      <c r="B122" s="186"/>
      <c r="C122" s="186"/>
      <c r="D122" s="186"/>
      <c r="E122" s="186"/>
      <c r="F122" s="186"/>
      <c r="G122" s="186"/>
      <c r="H122" s="110"/>
      <c r="I122" s="217"/>
      <c r="J122" s="218"/>
      <c r="K122" s="7"/>
    </row>
    <row r="123" spans="1:11" ht="21.75" customHeight="1" thickBot="1">
      <c r="A123" s="185" t="s">
        <v>45</v>
      </c>
      <c r="B123" s="186"/>
      <c r="C123" s="186"/>
      <c r="D123" s="186"/>
      <c r="E123" s="186"/>
      <c r="F123" s="186"/>
      <c r="G123" s="186"/>
      <c r="H123" s="109"/>
      <c r="I123" s="122"/>
      <c r="J123" s="192"/>
      <c r="K123" s="7"/>
    </row>
    <row r="124" spans="1:11" ht="21.75" customHeight="1" thickBot="1">
      <c r="A124" s="185" t="s">
        <v>44</v>
      </c>
      <c r="B124" s="186"/>
      <c r="C124" s="186"/>
      <c r="D124" s="186"/>
      <c r="E124" s="186"/>
      <c r="F124" s="186"/>
      <c r="G124" s="186"/>
      <c r="H124" s="110"/>
      <c r="I124" s="193"/>
      <c r="J124" s="194"/>
      <c r="K124" s="7"/>
    </row>
    <row r="125" spans="1:11" ht="19.5" thickBot="1">
      <c r="A125" s="185" t="s">
        <v>43</v>
      </c>
      <c r="B125" s="186"/>
      <c r="C125" s="186"/>
      <c r="D125" s="186"/>
      <c r="E125" s="186"/>
      <c r="F125" s="186"/>
      <c r="G125" s="186"/>
      <c r="H125" s="109"/>
      <c r="I125" s="122"/>
      <c r="J125" s="192"/>
      <c r="K125" s="7"/>
    </row>
    <row r="126" spans="1:11" ht="18.75" hidden="1">
      <c r="A126" s="33"/>
      <c r="B126" s="33"/>
      <c r="C126" s="230"/>
      <c r="D126" s="230"/>
      <c r="E126" s="230"/>
      <c r="F126" s="230"/>
      <c r="G126" s="230"/>
      <c r="H126" s="230"/>
      <c r="I126" s="230"/>
      <c r="J126" s="230"/>
      <c r="K126" s="2"/>
    </row>
    <row r="127" spans="1:11" ht="18.75" hidden="1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5"/>
    </row>
    <row r="128" spans="1:11" ht="18.75" hidden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5"/>
    </row>
    <row r="129" spans="1:11" ht="18.75" hidden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5"/>
    </row>
    <row r="130" spans="1:11" ht="30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5"/>
    </row>
    <row r="131" spans="1:11" ht="29.25" customHeight="1">
      <c r="A131" s="231" t="s">
        <v>41</v>
      </c>
      <c r="B131" s="231"/>
      <c r="C131" s="231"/>
      <c r="D131" s="231"/>
      <c r="E131" s="231"/>
      <c r="F131" s="231"/>
      <c r="G131" s="231"/>
      <c r="H131" s="231"/>
      <c r="I131" s="231"/>
      <c r="J131" s="231"/>
      <c r="K131" s="5"/>
    </row>
    <row r="132" spans="1:11" ht="29.25" customHeight="1">
      <c r="A132" s="232" t="s">
        <v>222</v>
      </c>
      <c r="B132" s="232"/>
      <c r="C132" s="232"/>
      <c r="D132" s="232"/>
      <c r="E132" s="232"/>
      <c r="F132" s="232"/>
      <c r="G132" s="232"/>
      <c r="H132" s="232"/>
      <c r="I132" s="232"/>
      <c r="J132" s="232"/>
      <c r="K132" s="5"/>
    </row>
    <row r="133" spans="1:11" ht="36.75" customHeight="1">
      <c r="A133" s="233" t="s">
        <v>12</v>
      </c>
      <c r="B133" s="233" t="s">
        <v>88</v>
      </c>
      <c r="C133" s="233" t="s">
        <v>89</v>
      </c>
      <c r="D133" s="183" t="s">
        <v>93</v>
      </c>
      <c r="E133" s="183"/>
      <c r="F133" s="183"/>
      <c r="G133" s="183"/>
      <c r="H133" s="183"/>
      <c r="I133" s="183"/>
      <c r="J133" s="183"/>
      <c r="K133" s="5"/>
    </row>
    <row r="134" spans="1:11" ht="18.75" customHeight="1">
      <c r="A134" s="233"/>
      <c r="B134" s="233"/>
      <c r="C134" s="233"/>
      <c r="D134" s="227" t="s">
        <v>35</v>
      </c>
      <c r="E134" s="227" t="s">
        <v>15</v>
      </c>
      <c r="F134" s="227"/>
      <c r="G134" s="227"/>
      <c r="H134" s="227"/>
      <c r="I134" s="227"/>
      <c r="J134" s="227"/>
      <c r="K134" s="5"/>
    </row>
    <row r="135" spans="1:11" ht="134.25" customHeight="1">
      <c r="A135" s="233"/>
      <c r="B135" s="233"/>
      <c r="C135" s="233"/>
      <c r="D135" s="227"/>
      <c r="E135" s="227" t="s">
        <v>90</v>
      </c>
      <c r="F135" s="227" t="s">
        <v>166</v>
      </c>
      <c r="G135" s="227" t="s">
        <v>91</v>
      </c>
      <c r="H135" s="227" t="s">
        <v>92</v>
      </c>
      <c r="I135" s="227" t="s">
        <v>85</v>
      </c>
      <c r="J135" s="227"/>
      <c r="K135" s="5"/>
    </row>
    <row r="136" spans="1:11" ht="97.5" customHeight="1">
      <c r="A136" s="183"/>
      <c r="B136" s="183"/>
      <c r="C136" s="183"/>
      <c r="D136" s="227"/>
      <c r="E136" s="227"/>
      <c r="F136" s="227"/>
      <c r="G136" s="227"/>
      <c r="H136" s="227"/>
      <c r="I136" s="38" t="s">
        <v>86</v>
      </c>
      <c r="J136" s="38" t="s">
        <v>87</v>
      </c>
      <c r="K136" s="5"/>
    </row>
    <row r="137" spans="1:11" ht="18.75">
      <c r="A137" s="39">
        <v>1</v>
      </c>
      <c r="B137" s="39">
        <v>2</v>
      </c>
      <c r="C137" s="39">
        <v>3</v>
      </c>
      <c r="D137" s="39">
        <v>4</v>
      </c>
      <c r="E137" s="39">
        <v>5</v>
      </c>
      <c r="F137" s="39">
        <v>6</v>
      </c>
      <c r="G137" s="39">
        <v>7</v>
      </c>
      <c r="H137" s="39">
        <v>8</v>
      </c>
      <c r="I137" s="39">
        <v>9</v>
      </c>
      <c r="J137" s="39">
        <v>10</v>
      </c>
      <c r="K137" s="5"/>
    </row>
    <row r="138" spans="1:11" ht="37.5">
      <c r="A138" s="83" t="s">
        <v>94</v>
      </c>
      <c r="B138" s="84">
        <v>100</v>
      </c>
      <c r="C138" s="85" t="s">
        <v>5</v>
      </c>
      <c r="D138" s="91">
        <f>E138+F138+G138+H138+I138+J138</f>
        <v>17173554</v>
      </c>
      <c r="E138" s="91">
        <f>E145</f>
        <v>14553554</v>
      </c>
      <c r="F138" s="91">
        <f>F149</f>
        <v>0</v>
      </c>
      <c r="G138" s="91">
        <v>0</v>
      </c>
      <c r="H138" s="91">
        <v>0</v>
      </c>
      <c r="I138" s="91">
        <f>I140+I142+I150</f>
        <v>2620000</v>
      </c>
      <c r="J138" s="91">
        <v>0</v>
      </c>
      <c r="K138" s="17"/>
    </row>
    <row r="139" spans="1:11" ht="18.75">
      <c r="A139" s="40" t="s">
        <v>15</v>
      </c>
      <c r="B139" s="46"/>
      <c r="C139" s="41"/>
      <c r="D139" s="92"/>
      <c r="E139" s="93"/>
      <c r="F139" s="93"/>
      <c r="G139" s="93"/>
      <c r="H139" s="93"/>
      <c r="I139" s="93"/>
      <c r="J139" s="94"/>
      <c r="K139" s="17"/>
    </row>
    <row r="140" spans="1:11" ht="21" customHeight="1">
      <c r="A140" s="40" t="s">
        <v>95</v>
      </c>
      <c r="B140" s="46">
        <v>110</v>
      </c>
      <c r="C140" s="41">
        <v>120</v>
      </c>
      <c r="D140" s="92">
        <f>I140</f>
        <v>17145</v>
      </c>
      <c r="E140" s="93" t="s">
        <v>5</v>
      </c>
      <c r="F140" s="93" t="s">
        <v>5</v>
      </c>
      <c r="G140" s="93" t="s">
        <v>5</v>
      </c>
      <c r="H140" s="93" t="s">
        <v>5</v>
      </c>
      <c r="I140" s="93">
        <v>17145</v>
      </c>
      <c r="J140" s="93" t="s">
        <v>5</v>
      </c>
      <c r="K140" s="17"/>
    </row>
    <row r="141" spans="1:11" ht="11.25" customHeight="1">
      <c r="A141" s="40"/>
      <c r="B141" s="46"/>
      <c r="C141" s="41"/>
      <c r="D141" s="92"/>
      <c r="E141" s="93"/>
      <c r="F141" s="93"/>
      <c r="G141" s="93"/>
      <c r="H141" s="93"/>
      <c r="I141" s="93"/>
      <c r="J141" s="94"/>
      <c r="K141" s="17"/>
    </row>
    <row r="142" spans="1:11" ht="37.5">
      <c r="A142" s="40" t="s">
        <v>96</v>
      </c>
      <c r="B142" s="46">
        <v>120</v>
      </c>
      <c r="C142" s="41">
        <v>130</v>
      </c>
      <c r="D142" s="92">
        <f>I142+E142</f>
        <v>17156409</v>
      </c>
      <c r="E142" s="93">
        <f>E145</f>
        <v>14553554</v>
      </c>
      <c r="F142" s="93" t="s">
        <v>5</v>
      </c>
      <c r="G142" s="93" t="s">
        <v>5</v>
      </c>
      <c r="H142" s="93">
        <v>0</v>
      </c>
      <c r="I142" s="93">
        <f>I143</f>
        <v>2602855</v>
      </c>
      <c r="J142" s="93">
        <v>0</v>
      </c>
      <c r="K142" s="17"/>
    </row>
    <row r="143" spans="1:11" ht="37.5">
      <c r="A143" s="40" t="s">
        <v>214</v>
      </c>
      <c r="B143" s="46"/>
      <c r="C143" s="41">
        <v>130</v>
      </c>
      <c r="D143" s="92">
        <f>I143</f>
        <v>2602855</v>
      </c>
      <c r="E143" s="93">
        <v>0</v>
      </c>
      <c r="F143" s="93">
        <v>0</v>
      </c>
      <c r="G143" s="93">
        <v>0</v>
      </c>
      <c r="H143" s="93">
        <v>0</v>
      </c>
      <c r="I143" s="93">
        <v>2602855</v>
      </c>
      <c r="J143" s="94">
        <v>0</v>
      </c>
      <c r="K143" s="17"/>
    </row>
    <row r="144" spans="1:11" ht="18.75" hidden="1" customHeight="1">
      <c r="A144" s="40" t="s">
        <v>97</v>
      </c>
      <c r="B144" s="46"/>
      <c r="C144" s="41">
        <v>130</v>
      </c>
      <c r="D144" s="92"/>
      <c r="E144" s="93"/>
      <c r="F144" s="93"/>
      <c r="G144" s="93"/>
      <c r="H144" s="93"/>
      <c r="I144" s="93"/>
      <c r="J144" s="94"/>
      <c r="K144" s="17"/>
    </row>
    <row r="145" spans="1:11" ht="45" customHeight="1">
      <c r="A145" s="40" t="s">
        <v>195</v>
      </c>
      <c r="B145" s="46"/>
      <c r="C145" s="41">
        <v>130</v>
      </c>
      <c r="D145" s="92">
        <f>E145+F145+G145+H145+I145+J145</f>
        <v>14553554</v>
      </c>
      <c r="E145" s="93">
        <v>14553554</v>
      </c>
      <c r="F145" s="93">
        <v>0</v>
      </c>
      <c r="G145" s="93">
        <f>G153-G194</f>
        <v>0</v>
      </c>
      <c r="H145" s="93">
        <f>H153-H194</f>
        <v>0</v>
      </c>
      <c r="I145" s="93">
        <v>0</v>
      </c>
      <c r="J145" s="93">
        <v>0</v>
      </c>
      <c r="K145" s="17"/>
    </row>
    <row r="146" spans="1:11" ht="18.75">
      <c r="A146" s="40" t="s">
        <v>98</v>
      </c>
      <c r="B146" s="46"/>
      <c r="C146" s="41"/>
      <c r="D146" s="93"/>
      <c r="E146" s="93"/>
      <c r="F146" s="93"/>
      <c r="G146" s="93"/>
      <c r="H146" s="93"/>
      <c r="I146" s="93"/>
      <c r="J146" s="94"/>
      <c r="K146" s="17"/>
    </row>
    <row r="147" spans="1:11" ht="56.25" customHeight="1">
      <c r="A147" s="40" t="s">
        <v>178</v>
      </c>
      <c r="B147" s="46">
        <v>130</v>
      </c>
      <c r="C147" s="41">
        <v>140</v>
      </c>
      <c r="D147" s="93">
        <v>0</v>
      </c>
      <c r="E147" s="93" t="s">
        <v>5</v>
      </c>
      <c r="F147" s="93" t="s">
        <v>5</v>
      </c>
      <c r="G147" s="93" t="s">
        <v>5</v>
      </c>
      <c r="H147" s="93" t="s">
        <v>5</v>
      </c>
      <c r="I147" s="93">
        <v>0</v>
      </c>
      <c r="J147" s="94" t="s">
        <v>5</v>
      </c>
      <c r="K147" s="17"/>
    </row>
    <row r="148" spans="1:11" ht="134.25" customHeight="1">
      <c r="A148" s="40" t="s">
        <v>179</v>
      </c>
      <c r="B148" s="46">
        <v>140</v>
      </c>
      <c r="C148" s="41"/>
      <c r="D148" s="93">
        <v>0</v>
      </c>
      <c r="E148" s="93" t="s">
        <v>5</v>
      </c>
      <c r="F148" s="93" t="s">
        <v>5</v>
      </c>
      <c r="G148" s="93" t="s">
        <v>5</v>
      </c>
      <c r="H148" s="93" t="s">
        <v>5</v>
      </c>
      <c r="I148" s="93">
        <v>0</v>
      </c>
      <c r="J148" s="94" t="s">
        <v>5</v>
      </c>
      <c r="K148" s="17"/>
    </row>
    <row r="149" spans="1:11" ht="56.25">
      <c r="A149" s="40" t="s">
        <v>180</v>
      </c>
      <c r="B149" s="46">
        <v>150</v>
      </c>
      <c r="C149" s="41">
        <v>180</v>
      </c>
      <c r="D149" s="96">
        <f>F149</f>
        <v>0</v>
      </c>
      <c r="E149" s="93" t="s">
        <v>5</v>
      </c>
      <c r="F149" s="93">
        <f>F153</f>
        <v>0</v>
      </c>
      <c r="G149" s="93">
        <v>0</v>
      </c>
      <c r="H149" s="93" t="s">
        <v>5</v>
      </c>
      <c r="I149" s="93" t="s">
        <v>5</v>
      </c>
      <c r="J149" s="93" t="s">
        <v>5</v>
      </c>
      <c r="K149" s="17"/>
    </row>
    <row r="150" spans="1:11" ht="18.75">
      <c r="A150" s="40" t="s">
        <v>181</v>
      </c>
      <c r="B150" s="46">
        <v>160</v>
      </c>
      <c r="C150" s="41">
        <v>180</v>
      </c>
      <c r="D150" s="96">
        <f>I150</f>
        <v>0</v>
      </c>
      <c r="E150" s="93" t="s">
        <v>5</v>
      </c>
      <c r="F150" s="93" t="s">
        <v>5</v>
      </c>
      <c r="G150" s="93" t="s">
        <v>5</v>
      </c>
      <c r="H150" s="93" t="s">
        <v>5</v>
      </c>
      <c r="I150" s="93">
        <v>0</v>
      </c>
      <c r="J150" s="93">
        <v>0</v>
      </c>
      <c r="K150" s="17"/>
    </row>
    <row r="151" spans="1:11" ht="37.5">
      <c r="A151" s="40" t="s">
        <v>182</v>
      </c>
      <c r="B151" s="46">
        <v>180</v>
      </c>
      <c r="C151" s="95" t="s">
        <v>5</v>
      </c>
      <c r="D151" s="93">
        <v>0</v>
      </c>
      <c r="E151" s="93" t="s">
        <v>5</v>
      </c>
      <c r="F151" s="93" t="s">
        <v>5</v>
      </c>
      <c r="G151" s="93" t="s">
        <v>5</v>
      </c>
      <c r="H151" s="93" t="s">
        <v>5</v>
      </c>
      <c r="I151" s="93">
        <v>0</v>
      </c>
      <c r="J151" s="93" t="s">
        <v>5</v>
      </c>
      <c r="K151" s="17"/>
    </row>
    <row r="152" spans="1:11" ht="18.75">
      <c r="A152" s="40"/>
      <c r="B152" s="46"/>
      <c r="C152" s="41"/>
      <c r="D152" s="93"/>
      <c r="E152" s="93"/>
      <c r="F152" s="93"/>
      <c r="G152" s="93"/>
      <c r="H152" s="93"/>
      <c r="I152" s="93"/>
      <c r="J152" s="94"/>
      <c r="K152" s="17"/>
    </row>
    <row r="153" spans="1:11" ht="37.5">
      <c r="A153" s="86" t="s">
        <v>99</v>
      </c>
      <c r="B153" s="87">
        <v>200</v>
      </c>
      <c r="C153" s="97" t="s">
        <v>5</v>
      </c>
      <c r="D153" s="98">
        <f>E153+F153++G153+H153+I153+J153</f>
        <v>17182654.350000001</v>
      </c>
      <c r="E153" s="98">
        <f>E154+E159+E162+E171+E186+E194</f>
        <v>14553554</v>
      </c>
      <c r="F153" s="98">
        <f>F154+F159+F162+F171+F186+F194</f>
        <v>0</v>
      </c>
      <c r="G153" s="98">
        <f>G154+G159+G162+G171+G186+G194</f>
        <v>0</v>
      </c>
      <c r="H153" s="98">
        <f>H154+H159+H162+H171+H186+H194</f>
        <v>0</v>
      </c>
      <c r="I153" s="98">
        <f>I154+I159+I162+I171+I186</f>
        <v>2629100.35</v>
      </c>
      <c r="J153" s="98"/>
      <c r="K153" s="17"/>
    </row>
    <row r="154" spans="1:11" ht="37.5">
      <c r="A154" s="40" t="s">
        <v>100</v>
      </c>
      <c r="B154" s="46">
        <v>210</v>
      </c>
      <c r="C154" s="41"/>
      <c r="D154" s="96">
        <f>E154+F154++G154+H154+I154+J154</f>
        <v>13673123.4</v>
      </c>
      <c r="E154" s="93">
        <f>E156+E157+E158</f>
        <v>13099239.1</v>
      </c>
      <c r="F154" s="93">
        <f>F156+F157+F158</f>
        <v>0</v>
      </c>
      <c r="G154" s="93">
        <f>G156+G157+G158</f>
        <v>0</v>
      </c>
      <c r="H154" s="93">
        <f>H156+H157+H158</f>
        <v>0</v>
      </c>
      <c r="I154" s="93">
        <f>I156+I157+I158</f>
        <v>573884.30000000005</v>
      </c>
      <c r="J154" s="93"/>
      <c r="K154" s="17"/>
    </row>
    <row r="155" spans="1:11" ht="18.75">
      <c r="A155" s="40" t="s">
        <v>14</v>
      </c>
      <c r="B155" s="46"/>
      <c r="C155" s="41"/>
      <c r="D155" s="96"/>
      <c r="E155" s="93"/>
      <c r="F155" s="93"/>
      <c r="G155" s="93"/>
      <c r="H155" s="93"/>
      <c r="I155" s="93"/>
      <c r="J155" s="94"/>
      <c r="K155" s="17"/>
    </row>
    <row r="156" spans="1:11" ht="23.25" customHeight="1">
      <c r="A156" s="40" t="s">
        <v>101</v>
      </c>
      <c r="B156" s="46">
        <v>211</v>
      </c>
      <c r="C156" s="41">
        <v>111</v>
      </c>
      <c r="D156" s="96">
        <f>E156+F156++G156+H156+I156+J156</f>
        <v>10435241</v>
      </c>
      <c r="E156" s="93">
        <v>10001631</v>
      </c>
      <c r="F156" s="93">
        <v>0</v>
      </c>
      <c r="G156" s="93">
        <v>0</v>
      </c>
      <c r="H156" s="93">
        <v>0</v>
      </c>
      <c r="I156" s="93">
        <v>433610</v>
      </c>
      <c r="J156" s="94"/>
      <c r="K156" s="17"/>
    </row>
    <row r="157" spans="1:11" ht="37.5">
      <c r="A157" s="40" t="s">
        <v>102</v>
      </c>
      <c r="B157" s="46">
        <v>213</v>
      </c>
      <c r="C157" s="41">
        <v>119</v>
      </c>
      <c r="D157" s="96">
        <f>E157+F157++G157+H157+I157+J157</f>
        <v>3225483</v>
      </c>
      <c r="E157" s="93">
        <v>3094493</v>
      </c>
      <c r="F157" s="93">
        <v>0</v>
      </c>
      <c r="G157" s="93">
        <v>0</v>
      </c>
      <c r="H157" s="93">
        <v>0</v>
      </c>
      <c r="I157" s="93">
        <v>130990</v>
      </c>
      <c r="J157" s="99"/>
      <c r="K157" s="17"/>
    </row>
    <row r="158" spans="1:11" ht="75">
      <c r="A158" s="40" t="s">
        <v>103</v>
      </c>
      <c r="B158" s="46">
        <v>212</v>
      </c>
      <c r="C158" s="41">
        <v>112</v>
      </c>
      <c r="D158" s="96">
        <f>E158+F158++G158+H158+I158+J158</f>
        <v>12399.4</v>
      </c>
      <c r="E158" s="93">
        <v>3115.1</v>
      </c>
      <c r="F158" s="93">
        <v>0</v>
      </c>
      <c r="G158" s="93">
        <v>0</v>
      </c>
      <c r="H158" s="93">
        <v>0</v>
      </c>
      <c r="I158" s="93">
        <v>9284.2999999999993</v>
      </c>
      <c r="J158" s="94"/>
      <c r="K158" s="17"/>
    </row>
    <row r="159" spans="1:11" ht="56.25">
      <c r="A159" s="40" t="s">
        <v>104</v>
      </c>
      <c r="B159" s="181">
        <v>220</v>
      </c>
      <c r="C159" s="41"/>
      <c r="D159" s="96">
        <f>E159+F159++G159+H159+I159+J159</f>
        <v>0</v>
      </c>
      <c r="E159" s="96">
        <f>E161</f>
        <v>0</v>
      </c>
      <c r="F159" s="96">
        <f>F161</f>
        <v>0</v>
      </c>
      <c r="G159" s="96">
        <f>G161</f>
        <v>0</v>
      </c>
      <c r="H159" s="96">
        <f>H161</f>
        <v>0</v>
      </c>
      <c r="I159" s="96">
        <f>I161</f>
        <v>0</v>
      </c>
      <c r="J159" s="96"/>
      <c r="K159" s="17"/>
    </row>
    <row r="160" spans="1:11" ht="18.75">
      <c r="A160" s="40" t="s">
        <v>14</v>
      </c>
      <c r="B160" s="182"/>
      <c r="C160" s="41"/>
      <c r="D160" s="96"/>
      <c r="E160" s="93"/>
      <c r="F160" s="93"/>
      <c r="G160" s="93"/>
      <c r="H160" s="93"/>
      <c r="I160" s="93"/>
      <c r="J160" s="94"/>
      <c r="K160" s="17"/>
    </row>
    <row r="161" spans="1:11" ht="18.75" customHeight="1">
      <c r="A161" s="79" t="s">
        <v>105</v>
      </c>
      <c r="B161" s="182"/>
      <c r="C161" s="41"/>
      <c r="D161" s="96"/>
      <c r="E161" s="96"/>
      <c r="F161" s="96"/>
      <c r="G161" s="96"/>
      <c r="H161" s="96"/>
      <c r="I161" s="96"/>
      <c r="J161" s="99"/>
      <c r="K161" s="17"/>
    </row>
    <row r="162" spans="1:11" ht="37.5">
      <c r="A162" s="40" t="s">
        <v>183</v>
      </c>
      <c r="B162" s="46">
        <v>230</v>
      </c>
      <c r="C162" s="41"/>
      <c r="D162" s="96">
        <f>E162+F162++G162+H162+I162+J162</f>
        <v>46000.35</v>
      </c>
      <c r="E162" s="96">
        <f>E164+E165+E166</f>
        <v>38800</v>
      </c>
      <c r="F162" s="96">
        <f>F164+F165+F166</f>
        <v>0</v>
      </c>
      <c r="G162" s="96">
        <f>G164+G165+G166</f>
        <v>0</v>
      </c>
      <c r="H162" s="96">
        <f>H164+H165+H166</f>
        <v>0</v>
      </c>
      <c r="I162" s="96">
        <f>I164+I165+I166</f>
        <v>7200.35</v>
      </c>
      <c r="J162" s="96"/>
      <c r="K162" s="17"/>
    </row>
    <row r="163" spans="1:11" ht="18.75">
      <c r="A163" s="40" t="s">
        <v>14</v>
      </c>
      <c r="B163" s="46"/>
      <c r="C163" s="41"/>
      <c r="D163" s="96"/>
      <c r="E163" s="96"/>
      <c r="F163" s="96"/>
      <c r="G163" s="96"/>
      <c r="H163" s="96"/>
      <c r="I163" s="96"/>
      <c r="J163" s="99"/>
      <c r="K163" s="17"/>
    </row>
    <row r="164" spans="1:11" ht="56.25">
      <c r="A164" s="40" t="s">
        <v>106</v>
      </c>
      <c r="B164" s="47"/>
      <c r="C164" s="41">
        <v>851</v>
      </c>
      <c r="D164" s="96">
        <f>E164+F164++G164+H164+I164+J164</f>
        <v>38600</v>
      </c>
      <c r="E164" s="93">
        <f>10600+28000</f>
        <v>38600</v>
      </c>
      <c r="F164" s="93">
        <v>0</v>
      </c>
      <c r="G164" s="93">
        <v>0</v>
      </c>
      <c r="H164" s="93">
        <v>0</v>
      </c>
      <c r="I164" s="93">
        <v>0</v>
      </c>
      <c r="J164" s="99"/>
      <c r="K164" s="17"/>
    </row>
    <row r="165" spans="1:11" ht="37.5">
      <c r="A165" s="40" t="s">
        <v>107</v>
      </c>
      <c r="B165" s="46"/>
      <c r="C165" s="41">
        <v>852</v>
      </c>
      <c r="D165" s="96">
        <f>E165+F165++G165+H165+I165+J165</f>
        <v>3900</v>
      </c>
      <c r="E165" s="93">
        <v>0</v>
      </c>
      <c r="F165" s="93">
        <v>0</v>
      </c>
      <c r="G165" s="93">
        <v>0</v>
      </c>
      <c r="H165" s="93">
        <v>0</v>
      </c>
      <c r="I165" s="93">
        <f>0+3900</f>
        <v>3900</v>
      </c>
      <c r="J165" s="94"/>
      <c r="K165" s="17"/>
    </row>
    <row r="166" spans="1:11" ht="18.75">
      <c r="A166" s="40" t="s">
        <v>108</v>
      </c>
      <c r="B166" s="46"/>
      <c r="C166" s="41">
        <v>853</v>
      </c>
      <c r="D166" s="96">
        <f>E166+F166++G166+H166+I166+J166</f>
        <v>3500.35</v>
      </c>
      <c r="E166" s="93">
        <v>200</v>
      </c>
      <c r="F166" s="93">
        <v>0</v>
      </c>
      <c r="G166" s="93">
        <v>0</v>
      </c>
      <c r="H166" s="93">
        <v>0</v>
      </c>
      <c r="I166" s="93">
        <v>3300.35</v>
      </c>
      <c r="J166" s="94"/>
      <c r="K166" s="17"/>
    </row>
    <row r="167" spans="1:11" ht="56.25">
      <c r="A167" s="40" t="s">
        <v>109</v>
      </c>
      <c r="B167" s="46">
        <v>240</v>
      </c>
      <c r="C167" s="41"/>
      <c r="D167" s="96">
        <f>E167+F167++G167+H167+I167+J167</f>
        <v>0</v>
      </c>
      <c r="E167" s="93"/>
      <c r="F167" s="93"/>
      <c r="G167" s="93"/>
      <c r="H167" s="93"/>
      <c r="I167" s="93"/>
      <c r="J167" s="94"/>
      <c r="K167" s="17"/>
    </row>
    <row r="168" spans="1:11" ht="56.25">
      <c r="A168" s="40" t="s">
        <v>110</v>
      </c>
      <c r="B168" s="46">
        <v>250</v>
      </c>
      <c r="C168" s="41"/>
      <c r="D168" s="96">
        <f>E168+F168++G168+H168+I168+J168</f>
        <v>0</v>
      </c>
      <c r="E168" s="93"/>
      <c r="F168" s="93"/>
      <c r="G168" s="93"/>
      <c r="H168" s="93"/>
      <c r="I168" s="93"/>
      <c r="J168" s="94"/>
      <c r="K168" s="17"/>
    </row>
    <row r="169" spans="1:11" ht="18.75">
      <c r="A169" s="40" t="s">
        <v>14</v>
      </c>
      <c r="B169" s="46"/>
      <c r="C169" s="41"/>
      <c r="D169" s="96"/>
      <c r="E169" s="93"/>
      <c r="F169" s="93"/>
      <c r="G169" s="93"/>
      <c r="H169" s="93"/>
      <c r="I169" s="93"/>
      <c r="J169" s="94"/>
      <c r="K169" s="17"/>
    </row>
    <row r="170" spans="1:11" ht="18.75">
      <c r="A170" s="34"/>
      <c r="B170" s="47"/>
      <c r="C170" s="35"/>
      <c r="D170" s="96"/>
      <c r="E170" s="96"/>
      <c r="F170" s="96"/>
      <c r="G170" s="96"/>
      <c r="H170" s="96"/>
      <c r="I170" s="96"/>
      <c r="J170" s="99"/>
      <c r="K170" s="17"/>
    </row>
    <row r="171" spans="1:11" ht="56.25">
      <c r="A171" s="40" t="s">
        <v>111</v>
      </c>
      <c r="B171" s="181">
        <v>260</v>
      </c>
      <c r="C171" s="41"/>
      <c r="D171" s="98">
        <f>E171+F171++G171+H171+I171+J171</f>
        <v>3463530.5999999996</v>
      </c>
      <c r="E171" s="98">
        <f>E175+E176+E177+E178+E179+E180+E181+E182+E183+E184+E185+E173</f>
        <v>1415514.9</v>
      </c>
      <c r="F171" s="98">
        <f>F175+F176+F177+F178+F179+F180+F181+F182+F183+F184+F185+F173</f>
        <v>0</v>
      </c>
      <c r="G171" s="98">
        <f>G175+G176+G177+G178+G179+G180+G181+G182+G183+G184+G185+G173</f>
        <v>0</v>
      </c>
      <c r="H171" s="98">
        <f>H175+H176+H177+H178+H179+H180+H181+H182+H183+H184+H185+H173</f>
        <v>0</v>
      </c>
      <c r="I171" s="98">
        <f>I175+I176+I177+I178+I179+I180+I181+I182+I183+I184+I185+I173+I174</f>
        <v>2048015.7</v>
      </c>
      <c r="J171" s="100"/>
      <c r="K171" s="17"/>
    </row>
    <row r="172" spans="1:11" ht="18.75">
      <c r="A172" s="40" t="s">
        <v>14</v>
      </c>
      <c r="B172" s="182"/>
      <c r="C172" s="41"/>
      <c r="D172" s="96"/>
      <c r="E172" s="93"/>
      <c r="F172" s="93"/>
      <c r="G172" s="93"/>
      <c r="H172" s="93"/>
      <c r="I172" s="93"/>
      <c r="J172" s="94"/>
      <c r="K172" s="17"/>
    </row>
    <row r="173" spans="1:11" ht="60" customHeight="1">
      <c r="A173" s="40" t="s">
        <v>200</v>
      </c>
      <c r="B173" s="182"/>
      <c r="C173" s="41">
        <v>243</v>
      </c>
      <c r="D173" s="96">
        <f>E173+F173+G173+H173+I173+J173</f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94"/>
      <c r="K173" s="17"/>
    </row>
    <row r="174" spans="1:11" ht="60" customHeight="1">
      <c r="A174" s="40" t="s">
        <v>219</v>
      </c>
      <c r="B174" s="182"/>
      <c r="C174" s="41">
        <v>243</v>
      </c>
      <c r="D174" s="96">
        <f>E174+F174+G174+H174+I174+J174</f>
        <v>0</v>
      </c>
      <c r="E174" s="93">
        <v>0</v>
      </c>
      <c r="F174" s="93">
        <v>0</v>
      </c>
      <c r="G174" s="93">
        <v>0</v>
      </c>
      <c r="H174" s="93">
        <v>0</v>
      </c>
      <c r="I174" s="93">
        <v>0</v>
      </c>
      <c r="J174" s="94"/>
      <c r="K174" s="17"/>
    </row>
    <row r="175" spans="1:11" ht="60.75" customHeight="1">
      <c r="A175" s="40" t="s">
        <v>112</v>
      </c>
      <c r="B175" s="182"/>
      <c r="C175" s="41">
        <v>244</v>
      </c>
      <c r="D175" s="96">
        <f t="shared" ref="D175:D186" si="0">E175+F175++G175+H175+I175+J175</f>
        <v>0</v>
      </c>
      <c r="E175" s="93">
        <v>0</v>
      </c>
      <c r="F175" s="93">
        <v>0</v>
      </c>
      <c r="G175" s="93">
        <v>0</v>
      </c>
      <c r="H175" s="93">
        <v>0</v>
      </c>
      <c r="I175" s="93">
        <v>0</v>
      </c>
      <c r="J175" s="94"/>
      <c r="K175" s="17"/>
    </row>
    <row r="176" spans="1:11" ht="18.75">
      <c r="A176" s="40" t="s">
        <v>113</v>
      </c>
      <c r="B176" s="182"/>
      <c r="C176" s="41">
        <v>244</v>
      </c>
      <c r="D176" s="96">
        <f t="shared" si="0"/>
        <v>114000</v>
      </c>
      <c r="E176" s="93">
        <v>70000</v>
      </c>
      <c r="F176" s="93">
        <v>0</v>
      </c>
      <c r="G176" s="93">
        <v>0</v>
      </c>
      <c r="H176" s="93">
        <v>0</v>
      </c>
      <c r="I176" s="93">
        <v>44000</v>
      </c>
      <c r="J176" s="94"/>
      <c r="K176" s="17"/>
    </row>
    <row r="177" spans="1:11" ht="18.75">
      <c r="A177" s="40" t="s">
        <v>114</v>
      </c>
      <c r="B177" s="182"/>
      <c r="C177" s="41">
        <v>244</v>
      </c>
      <c r="D177" s="96">
        <f t="shared" si="0"/>
        <v>49200</v>
      </c>
      <c r="E177" s="93">
        <v>8400</v>
      </c>
      <c r="F177" s="93">
        <v>0</v>
      </c>
      <c r="G177" s="93">
        <v>0</v>
      </c>
      <c r="H177" s="93">
        <v>0</v>
      </c>
      <c r="I177" s="93">
        <v>40800</v>
      </c>
      <c r="J177" s="94"/>
      <c r="K177" s="17"/>
    </row>
    <row r="178" spans="1:11" ht="18.75">
      <c r="A178" s="40" t="s">
        <v>115</v>
      </c>
      <c r="B178" s="182"/>
      <c r="C178" s="41">
        <v>244</v>
      </c>
      <c r="D178" s="96">
        <f t="shared" si="0"/>
        <v>1052000</v>
      </c>
      <c r="E178" s="93">
        <v>950000</v>
      </c>
      <c r="F178" s="93">
        <v>0</v>
      </c>
      <c r="G178" s="93">
        <v>0</v>
      </c>
      <c r="H178" s="93">
        <v>0</v>
      </c>
      <c r="I178" s="93">
        <v>102000</v>
      </c>
      <c r="J178" s="94"/>
      <c r="K178" s="17"/>
    </row>
    <row r="179" spans="1:11" ht="37.5" customHeight="1">
      <c r="A179" s="40" t="s">
        <v>116</v>
      </c>
      <c r="B179" s="182"/>
      <c r="C179" s="41">
        <v>244</v>
      </c>
      <c r="D179" s="96">
        <f t="shared" si="0"/>
        <v>0</v>
      </c>
      <c r="E179" s="93">
        <v>0</v>
      </c>
      <c r="F179" s="93">
        <v>0</v>
      </c>
      <c r="G179" s="93">
        <v>0</v>
      </c>
      <c r="H179" s="93">
        <v>0</v>
      </c>
      <c r="I179" s="93">
        <v>0</v>
      </c>
      <c r="J179" s="94"/>
      <c r="K179" s="17"/>
    </row>
    <row r="180" spans="1:11" ht="37.5">
      <c r="A180" s="40" t="s">
        <v>117</v>
      </c>
      <c r="B180" s="182"/>
      <c r="C180" s="41">
        <v>244</v>
      </c>
      <c r="D180" s="96">
        <f t="shared" si="0"/>
        <v>428215.7</v>
      </c>
      <c r="E180" s="93">
        <v>283500</v>
      </c>
      <c r="F180" s="93">
        <v>0</v>
      </c>
      <c r="G180" s="93">
        <v>0</v>
      </c>
      <c r="H180" s="93">
        <v>0</v>
      </c>
      <c r="I180" s="93">
        <v>144715.70000000001</v>
      </c>
      <c r="J180" s="94"/>
      <c r="K180" s="17"/>
    </row>
    <row r="181" spans="1:11" ht="18.75">
      <c r="A181" s="40" t="s">
        <v>118</v>
      </c>
      <c r="B181" s="182"/>
      <c r="C181" s="41">
        <v>244</v>
      </c>
      <c r="D181" s="96">
        <f t="shared" si="0"/>
        <v>952014.9</v>
      </c>
      <c r="E181" s="93">
        <v>103614.9</v>
      </c>
      <c r="F181" s="93">
        <v>0</v>
      </c>
      <c r="G181" s="93">
        <v>0</v>
      </c>
      <c r="H181" s="93">
        <v>0</v>
      </c>
      <c r="I181" s="93">
        <v>848400</v>
      </c>
      <c r="J181" s="94"/>
      <c r="K181" s="17"/>
    </row>
    <row r="182" spans="1:11" ht="18.75">
      <c r="A182" s="40" t="s">
        <v>119</v>
      </c>
      <c r="B182" s="182"/>
      <c r="C182" s="41">
        <v>244</v>
      </c>
      <c r="D182" s="96">
        <f t="shared" si="0"/>
        <v>1100</v>
      </c>
      <c r="E182" s="93">
        <v>0</v>
      </c>
      <c r="F182" s="93">
        <v>0</v>
      </c>
      <c r="G182" s="93">
        <v>0</v>
      </c>
      <c r="H182" s="93">
        <v>0</v>
      </c>
      <c r="I182" s="93">
        <f>5000-3900</f>
        <v>1100</v>
      </c>
      <c r="J182" s="94"/>
      <c r="K182" s="17"/>
    </row>
    <row r="183" spans="1:11" ht="37.5">
      <c r="A183" s="40" t="s">
        <v>120</v>
      </c>
      <c r="B183" s="182"/>
      <c r="C183" s="41">
        <v>244</v>
      </c>
      <c r="D183" s="96">
        <f t="shared" si="0"/>
        <v>660400</v>
      </c>
      <c r="E183" s="93">
        <v>0</v>
      </c>
      <c r="F183" s="93">
        <v>0</v>
      </c>
      <c r="G183" s="93">
        <v>0</v>
      </c>
      <c r="H183" s="93">
        <v>0</v>
      </c>
      <c r="I183" s="93">
        <v>660400</v>
      </c>
      <c r="J183" s="94"/>
      <c r="K183" s="17"/>
    </row>
    <row r="184" spans="1:11" ht="37.5">
      <c r="A184" s="40" t="s">
        <v>36</v>
      </c>
      <c r="B184" s="182"/>
      <c r="C184" s="41">
        <v>244</v>
      </c>
      <c r="D184" s="96">
        <f t="shared" si="0"/>
        <v>0</v>
      </c>
      <c r="E184" s="93">
        <v>0</v>
      </c>
      <c r="F184" s="93">
        <v>0</v>
      </c>
      <c r="G184" s="93">
        <v>0</v>
      </c>
      <c r="H184" s="93">
        <v>0</v>
      </c>
      <c r="I184" s="93">
        <v>0</v>
      </c>
      <c r="J184" s="94"/>
      <c r="K184" s="17"/>
    </row>
    <row r="185" spans="1:11" ht="37.5" customHeight="1">
      <c r="A185" s="79" t="s">
        <v>37</v>
      </c>
      <c r="B185" s="182"/>
      <c r="C185" s="41">
        <v>244</v>
      </c>
      <c r="D185" s="96">
        <f t="shared" si="0"/>
        <v>206600</v>
      </c>
      <c r="E185" s="93">
        <v>0</v>
      </c>
      <c r="F185" s="93">
        <v>0</v>
      </c>
      <c r="G185" s="93">
        <v>0</v>
      </c>
      <c r="H185" s="93">
        <v>0</v>
      </c>
      <c r="I185" s="93">
        <v>206600</v>
      </c>
      <c r="J185" s="94"/>
      <c r="K185" s="17"/>
    </row>
    <row r="186" spans="1:11" ht="41.25" customHeight="1">
      <c r="A186" s="40" t="s">
        <v>121</v>
      </c>
      <c r="B186" s="46">
        <v>300</v>
      </c>
      <c r="C186" s="41" t="s">
        <v>5</v>
      </c>
      <c r="D186" s="96">
        <f t="shared" si="0"/>
        <v>0</v>
      </c>
      <c r="E186" s="93">
        <v>0</v>
      </c>
      <c r="F186" s="93">
        <v>0</v>
      </c>
      <c r="G186" s="93">
        <v>0</v>
      </c>
      <c r="H186" s="93">
        <v>0</v>
      </c>
      <c r="I186" s="93">
        <v>0</v>
      </c>
      <c r="J186" s="94"/>
      <c r="K186" s="17"/>
    </row>
    <row r="187" spans="1:11" ht="18.75">
      <c r="A187" s="40" t="s">
        <v>14</v>
      </c>
      <c r="B187" s="46"/>
      <c r="C187" s="41"/>
      <c r="D187" s="96"/>
      <c r="E187" s="93"/>
      <c r="F187" s="93"/>
      <c r="G187" s="93"/>
      <c r="H187" s="93"/>
      <c r="I187" s="93"/>
      <c r="J187" s="94"/>
      <c r="K187" s="17"/>
    </row>
    <row r="188" spans="1:11" ht="37.5">
      <c r="A188" s="40" t="s">
        <v>184</v>
      </c>
      <c r="B188" s="46">
        <v>310</v>
      </c>
      <c r="C188" s="41"/>
      <c r="D188" s="96">
        <f>E188+F188++G188+H188+I188+J188</f>
        <v>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94"/>
      <c r="K188" s="17"/>
    </row>
    <row r="189" spans="1:11" ht="18.75">
      <c r="A189" s="40" t="s">
        <v>185</v>
      </c>
      <c r="B189" s="46">
        <v>320</v>
      </c>
      <c r="C189" s="41"/>
      <c r="D189" s="96">
        <f>E189+F189++G189+H189+I189+J189</f>
        <v>0</v>
      </c>
      <c r="E189" s="93">
        <v>0</v>
      </c>
      <c r="F189" s="93">
        <v>0</v>
      </c>
      <c r="G189" s="93">
        <v>0</v>
      </c>
      <c r="H189" s="93">
        <v>0</v>
      </c>
      <c r="I189" s="93">
        <v>0</v>
      </c>
      <c r="J189" s="94"/>
      <c r="K189" s="17"/>
    </row>
    <row r="190" spans="1:11" ht="37.5">
      <c r="A190" s="40" t="s">
        <v>122</v>
      </c>
      <c r="B190" s="46">
        <v>400</v>
      </c>
      <c r="C190" s="41"/>
      <c r="D190" s="96">
        <f>E190+F190++G190+H190+I190+J190</f>
        <v>0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  <c r="J190" s="94"/>
      <c r="K190" s="17"/>
    </row>
    <row r="191" spans="1:11" ht="18.75">
      <c r="A191" s="40" t="s">
        <v>14</v>
      </c>
      <c r="B191" s="46"/>
      <c r="C191" s="41"/>
      <c r="D191" s="96"/>
      <c r="E191" s="93"/>
      <c r="F191" s="93"/>
      <c r="G191" s="93"/>
      <c r="H191" s="93"/>
      <c r="I191" s="93"/>
      <c r="J191" s="94"/>
      <c r="K191" s="17"/>
    </row>
    <row r="192" spans="1:11" ht="37.5">
      <c r="A192" s="40" t="s">
        <v>123</v>
      </c>
      <c r="B192" s="46">
        <v>410</v>
      </c>
      <c r="C192" s="41"/>
      <c r="D192" s="96">
        <f>E192+F192++G192+H192+I192+J192</f>
        <v>0</v>
      </c>
      <c r="E192" s="93">
        <v>0</v>
      </c>
      <c r="F192" s="93">
        <v>0</v>
      </c>
      <c r="G192" s="93">
        <v>0</v>
      </c>
      <c r="H192" s="93">
        <v>0</v>
      </c>
      <c r="I192" s="93">
        <v>0</v>
      </c>
      <c r="J192" s="94"/>
      <c r="K192" s="17"/>
    </row>
    <row r="193" spans="1:13" ht="18.75">
      <c r="A193" s="40" t="s">
        <v>124</v>
      </c>
      <c r="B193" s="46">
        <v>420</v>
      </c>
      <c r="C193" s="41"/>
      <c r="D193" s="96">
        <f>E193+F193++G193+H193+I193+J193</f>
        <v>0</v>
      </c>
      <c r="E193" s="93">
        <v>0</v>
      </c>
      <c r="F193" s="93">
        <v>0</v>
      </c>
      <c r="G193" s="93">
        <v>0</v>
      </c>
      <c r="H193" s="93">
        <v>0</v>
      </c>
      <c r="I193" s="93">
        <v>0</v>
      </c>
      <c r="J193" s="94"/>
      <c r="K193" s="17"/>
    </row>
    <row r="194" spans="1:13" ht="37.5">
      <c r="A194" s="88" t="s">
        <v>125</v>
      </c>
      <c r="B194" s="89">
        <v>500</v>
      </c>
      <c r="C194" s="90" t="s">
        <v>5</v>
      </c>
      <c r="D194" s="98">
        <f>E194+F194+G194+H194+I194+J194</f>
        <v>9100.3500000000931</v>
      </c>
      <c r="E194" s="100">
        <v>0</v>
      </c>
      <c r="F194" s="100">
        <v>0</v>
      </c>
      <c r="G194" s="100">
        <v>0</v>
      </c>
      <c r="H194" s="100">
        <v>0</v>
      </c>
      <c r="I194" s="98">
        <f>I153-I138</f>
        <v>9100.3500000000931</v>
      </c>
      <c r="J194" s="101"/>
      <c r="K194" s="17"/>
    </row>
    <row r="195" spans="1:13" ht="37.5">
      <c r="A195" s="76" t="s">
        <v>126</v>
      </c>
      <c r="B195" s="77">
        <v>600</v>
      </c>
      <c r="C195" s="78" t="s">
        <v>5</v>
      </c>
      <c r="D195" s="102"/>
      <c r="E195" s="102"/>
      <c r="F195" s="102"/>
      <c r="G195" s="102"/>
      <c r="H195" s="102"/>
      <c r="I195" s="102"/>
      <c r="J195" s="103"/>
      <c r="K195" s="17"/>
    </row>
    <row r="196" spans="1:13" hidden="1"/>
    <row r="197" spans="1:13" hidden="1"/>
    <row r="198" spans="1:13" ht="18.75" hidden="1">
      <c r="J198" s="184"/>
      <c r="K198" s="184"/>
      <c r="L198" s="184"/>
      <c r="M198" s="184"/>
    </row>
    <row r="199" spans="1:13" ht="18.75">
      <c r="J199" s="116"/>
      <c r="K199" s="116"/>
      <c r="L199" s="116"/>
      <c r="M199" s="116"/>
    </row>
    <row r="200" spans="1:13" ht="18.75">
      <c r="J200" s="116"/>
      <c r="K200" s="116"/>
      <c r="L200" s="116"/>
      <c r="M200" s="116"/>
    </row>
    <row r="201" spans="1:13" ht="35.450000000000003" customHeight="1">
      <c r="A201" s="178" t="s">
        <v>167</v>
      </c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</row>
    <row r="202" spans="1:13" ht="19.899999999999999" customHeight="1">
      <c r="A202" s="37"/>
      <c r="B202" s="37"/>
      <c r="C202" s="37"/>
      <c r="D202" s="37"/>
      <c r="E202" s="37"/>
      <c r="F202" s="49" t="s">
        <v>127</v>
      </c>
      <c r="G202" s="49"/>
      <c r="H202" s="37"/>
      <c r="I202" s="37"/>
      <c r="J202" s="37"/>
      <c r="K202" s="37"/>
      <c r="L202" s="37"/>
    </row>
    <row r="203" spans="1:1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3" ht="18.75">
      <c r="A204" s="160" t="s">
        <v>12</v>
      </c>
      <c r="B204" s="160" t="s">
        <v>88</v>
      </c>
      <c r="C204" s="160" t="s">
        <v>174</v>
      </c>
      <c r="D204" s="163" t="s">
        <v>173</v>
      </c>
      <c r="E204" s="163"/>
      <c r="F204" s="163"/>
      <c r="G204" s="163"/>
      <c r="H204" s="163"/>
      <c r="I204" s="163"/>
      <c r="J204" s="163"/>
      <c r="K204" s="163"/>
      <c r="L204" s="163"/>
      <c r="M204" s="4"/>
    </row>
    <row r="205" spans="1:13" ht="15.75" customHeight="1">
      <c r="A205" s="161"/>
      <c r="B205" s="161"/>
      <c r="C205" s="161"/>
      <c r="D205" s="164" t="s">
        <v>128</v>
      </c>
      <c r="E205" s="165"/>
      <c r="F205" s="166"/>
      <c r="G205" s="170" t="s">
        <v>15</v>
      </c>
      <c r="H205" s="171"/>
      <c r="I205" s="171"/>
      <c r="J205" s="171"/>
      <c r="K205" s="171"/>
      <c r="L205" s="172"/>
      <c r="M205" s="4"/>
    </row>
    <row r="206" spans="1:13" ht="117" customHeight="1">
      <c r="A206" s="161"/>
      <c r="B206" s="161"/>
      <c r="C206" s="161"/>
      <c r="D206" s="167"/>
      <c r="E206" s="168"/>
      <c r="F206" s="169"/>
      <c r="G206" s="170" t="s">
        <v>129</v>
      </c>
      <c r="H206" s="171"/>
      <c r="I206" s="172"/>
      <c r="J206" s="170" t="s">
        <v>130</v>
      </c>
      <c r="K206" s="171"/>
      <c r="L206" s="172"/>
      <c r="M206" s="4"/>
    </row>
    <row r="207" spans="1:13" ht="37.5">
      <c r="A207" s="161"/>
      <c r="B207" s="161"/>
      <c r="C207" s="161"/>
      <c r="D207" s="51" t="s">
        <v>196</v>
      </c>
      <c r="E207" s="51" t="s">
        <v>197</v>
      </c>
      <c r="F207" s="51" t="s">
        <v>223</v>
      </c>
      <c r="G207" s="51" t="s">
        <v>196</v>
      </c>
      <c r="H207" s="51" t="s">
        <v>197</v>
      </c>
      <c r="I207" s="51" t="s">
        <v>224</v>
      </c>
      <c r="J207" s="51" t="s">
        <v>199</v>
      </c>
      <c r="K207" s="51" t="s">
        <v>198</v>
      </c>
      <c r="L207" s="51" t="s">
        <v>223</v>
      </c>
      <c r="M207" s="4"/>
    </row>
    <row r="208" spans="1:13" ht="112.5">
      <c r="A208" s="162"/>
      <c r="B208" s="162"/>
      <c r="C208" s="162"/>
      <c r="D208" s="51" t="s">
        <v>131</v>
      </c>
      <c r="E208" s="51" t="s">
        <v>132</v>
      </c>
      <c r="F208" s="51" t="s">
        <v>133</v>
      </c>
      <c r="G208" s="51" t="s">
        <v>131</v>
      </c>
      <c r="H208" s="51" t="s">
        <v>132</v>
      </c>
      <c r="I208" s="51" t="s">
        <v>133</v>
      </c>
      <c r="J208" s="51" t="s">
        <v>131</v>
      </c>
      <c r="K208" s="51" t="s">
        <v>132</v>
      </c>
      <c r="L208" s="51" t="s">
        <v>133</v>
      </c>
      <c r="M208" s="4"/>
    </row>
    <row r="209" spans="1:13" ht="18.75">
      <c r="A209" s="51" t="s">
        <v>134</v>
      </c>
      <c r="B209" s="51" t="s">
        <v>135</v>
      </c>
      <c r="C209" s="51" t="s">
        <v>136</v>
      </c>
      <c r="D209" s="51" t="s">
        <v>137</v>
      </c>
      <c r="E209" s="51" t="s">
        <v>138</v>
      </c>
      <c r="F209" s="51" t="s">
        <v>139</v>
      </c>
      <c r="G209" s="51" t="s">
        <v>140</v>
      </c>
      <c r="H209" s="51" t="s">
        <v>141</v>
      </c>
      <c r="I209" s="51" t="s">
        <v>142</v>
      </c>
      <c r="J209" s="51" t="s">
        <v>143</v>
      </c>
      <c r="K209" s="51" t="s">
        <v>144</v>
      </c>
      <c r="L209" s="51" t="s">
        <v>145</v>
      </c>
      <c r="M209" s="4"/>
    </row>
    <row r="210" spans="1:13" ht="56.25">
      <c r="A210" s="52" t="s">
        <v>168</v>
      </c>
      <c r="B210" s="51" t="s">
        <v>169</v>
      </c>
      <c r="C210" s="53" t="s">
        <v>5</v>
      </c>
      <c r="D210" s="75">
        <f t="shared" ref="D210:F212" si="1">G210+J210</f>
        <v>3463530.5999999996</v>
      </c>
      <c r="E210" s="75">
        <f t="shared" si="1"/>
        <v>3114110</v>
      </c>
      <c r="F210" s="75">
        <f t="shared" si="1"/>
        <v>3320570</v>
      </c>
      <c r="G210" s="75">
        <f t="shared" ref="G210:L210" si="2">G211+G212</f>
        <v>3463530.5999999996</v>
      </c>
      <c r="H210" s="75">
        <f t="shared" si="2"/>
        <v>3114110</v>
      </c>
      <c r="I210" s="75">
        <f t="shared" si="2"/>
        <v>3320570</v>
      </c>
      <c r="J210" s="75">
        <f t="shared" si="2"/>
        <v>0</v>
      </c>
      <c r="K210" s="75">
        <f t="shared" si="2"/>
        <v>0</v>
      </c>
      <c r="L210" s="75">
        <f t="shared" si="2"/>
        <v>0</v>
      </c>
      <c r="M210" s="4"/>
    </row>
    <row r="211" spans="1:13" ht="78.75" customHeight="1">
      <c r="A211" s="52" t="s">
        <v>146</v>
      </c>
      <c r="B211" s="51">
        <v>1001</v>
      </c>
      <c r="C211" s="53" t="s">
        <v>5</v>
      </c>
      <c r="D211" s="75">
        <f t="shared" si="1"/>
        <v>0</v>
      </c>
      <c r="E211" s="75">
        <f t="shared" si="1"/>
        <v>0</v>
      </c>
      <c r="F211" s="75">
        <f t="shared" si="1"/>
        <v>0</v>
      </c>
      <c r="G211" s="74">
        <v>0</v>
      </c>
      <c r="H211" s="75">
        <v>0</v>
      </c>
      <c r="I211" s="75">
        <v>0</v>
      </c>
      <c r="J211" s="75">
        <v>0</v>
      </c>
      <c r="K211" s="75">
        <v>0</v>
      </c>
      <c r="L211" s="75">
        <v>0</v>
      </c>
      <c r="M211" s="4"/>
    </row>
    <row r="212" spans="1:13" ht="56.25">
      <c r="A212" s="52" t="s">
        <v>147</v>
      </c>
      <c r="B212" s="51">
        <v>2001</v>
      </c>
      <c r="C212" s="53">
        <v>2018</v>
      </c>
      <c r="D212" s="75">
        <f t="shared" si="1"/>
        <v>3463530.5999999996</v>
      </c>
      <c r="E212" s="75">
        <f t="shared" si="1"/>
        <v>3114110</v>
      </c>
      <c r="F212" s="75">
        <f t="shared" si="1"/>
        <v>3320570</v>
      </c>
      <c r="G212" s="75">
        <f>D171</f>
        <v>3463530.5999999996</v>
      </c>
      <c r="H212" s="75">
        <f>1454980+1659130</f>
        <v>3114110</v>
      </c>
      <c r="I212" s="75">
        <f>1495527+1825043</f>
        <v>3320570</v>
      </c>
      <c r="J212" s="75">
        <v>0</v>
      </c>
      <c r="K212" s="75">
        <v>0</v>
      </c>
      <c r="L212" s="75">
        <v>0</v>
      </c>
      <c r="M212" s="4"/>
    </row>
    <row r="213" spans="1:13" ht="1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3"/>
      <c r="L213" s="43"/>
      <c r="M213" s="1"/>
    </row>
    <row r="214" spans="1:13" ht="15">
      <c r="A214" s="155"/>
      <c r="B214" s="155"/>
      <c r="C214" s="155"/>
      <c r="D214" s="155"/>
      <c r="E214" s="155"/>
      <c r="F214" s="3"/>
      <c r="G214" s="3"/>
      <c r="H214" s="3"/>
      <c r="I214" s="3"/>
      <c r="J214" s="3"/>
      <c r="K214" s="44"/>
      <c r="L214" s="44"/>
      <c r="M214" s="1"/>
    </row>
    <row r="215" spans="1:13" ht="18.75">
      <c r="A215" s="151" t="s">
        <v>148</v>
      </c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"/>
    </row>
    <row r="216" spans="1:13" ht="18.75">
      <c r="A216" s="147" t="s">
        <v>149</v>
      </c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"/>
    </row>
    <row r="217" spans="1:13" ht="18.75">
      <c r="A217" s="159" t="s">
        <v>150</v>
      </c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"/>
    </row>
    <row r="218" spans="1:13" ht="62.25" customHeight="1">
      <c r="A218" s="133" t="s">
        <v>12</v>
      </c>
      <c r="B218" s="134"/>
      <c r="C218" s="134"/>
      <c r="D218" s="134"/>
      <c r="E218" s="134"/>
      <c r="F218" s="135"/>
      <c r="G218" s="136" t="s">
        <v>88</v>
      </c>
      <c r="H218" s="137"/>
      <c r="I218" s="138"/>
      <c r="J218" s="156" t="s">
        <v>175</v>
      </c>
      <c r="K218" s="157"/>
      <c r="L218" s="158"/>
      <c r="M218" s="1"/>
    </row>
    <row r="219" spans="1:13" ht="18.75">
      <c r="A219" s="142">
        <v>1</v>
      </c>
      <c r="B219" s="143"/>
      <c r="C219" s="143"/>
      <c r="D219" s="143"/>
      <c r="E219" s="143"/>
      <c r="F219" s="144"/>
      <c r="G219" s="136">
        <v>2</v>
      </c>
      <c r="H219" s="137"/>
      <c r="I219" s="138"/>
      <c r="J219" s="136">
        <v>3</v>
      </c>
      <c r="K219" s="137"/>
      <c r="L219" s="138"/>
      <c r="M219" s="1"/>
    </row>
    <row r="220" spans="1:13" ht="18.75">
      <c r="A220" s="128" t="s">
        <v>125</v>
      </c>
      <c r="B220" s="129"/>
      <c r="C220" s="129"/>
      <c r="D220" s="129"/>
      <c r="E220" s="129"/>
      <c r="F220" s="130"/>
      <c r="G220" s="124" t="s">
        <v>155</v>
      </c>
      <c r="H220" s="125"/>
      <c r="I220" s="126"/>
      <c r="J220" s="148">
        <v>0</v>
      </c>
      <c r="K220" s="149"/>
      <c r="L220" s="150"/>
      <c r="M220" s="1"/>
    </row>
    <row r="221" spans="1:13" ht="18.75">
      <c r="A221" s="128" t="s">
        <v>126</v>
      </c>
      <c r="B221" s="129"/>
      <c r="C221" s="129"/>
      <c r="D221" s="129"/>
      <c r="E221" s="129"/>
      <c r="F221" s="130"/>
      <c r="G221" s="124" t="s">
        <v>156</v>
      </c>
      <c r="H221" s="125"/>
      <c r="I221" s="126"/>
      <c r="J221" s="148">
        <v>0</v>
      </c>
      <c r="K221" s="149"/>
      <c r="L221" s="150"/>
    </row>
    <row r="222" spans="1:13" ht="18.75">
      <c r="A222" s="128" t="s">
        <v>151</v>
      </c>
      <c r="B222" s="129"/>
      <c r="C222" s="129"/>
      <c r="D222" s="129"/>
      <c r="E222" s="129"/>
      <c r="F222" s="130"/>
      <c r="G222" s="124" t="s">
        <v>157</v>
      </c>
      <c r="H222" s="125"/>
      <c r="I222" s="126"/>
      <c r="J222" s="148">
        <v>0</v>
      </c>
      <c r="K222" s="149"/>
      <c r="L222" s="150"/>
    </row>
    <row r="223" spans="1:13" ht="18.75" hidden="1">
      <c r="A223" s="54"/>
      <c r="B223" s="55"/>
      <c r="C223" s="55"/>
      <c r="D223" s="55"/>
      <c r="E223" s="55"/>
      <c r="F223" s="56"/>
      <c r="G223" s="57"/>
      <c r="H223" s="58"/>
      <c r="I223" s="59"/>
      <c r="J223" s="113"/>
      <c r="K223" s="114"/>
      <c r="L223" s="115"/>
    </row>
    <row r="224" spans="1:13" ht="18.75">
      <c r="A224" s="128" t="s">
        <v>152</v>
      </c>
      <c r="B224" s="129"/>
      <c r="C224" s="129"/>
      <c r="D224" s="129"/>
      <c r="E224" s="129"/>
      <c r="F224" s="130"/>
      <c r="G224" s="124" t="s">
        <v>170</v>
      </c>
      <c r="H224" s="125"/>
      <c r="I224" s="126"/>
      <c r="J224" s="148">
        <v>0</v>
      </c>
      <c r="K224" s="149"/>
      <c r="L224" s="150"/>
    </row>
    <row r="225" spans="1:13" ht="18.75" hidden="1">
      <c r="A225" s="152"/>
      <c r="B225" s="153"/>
      <c r="C225" s="153"/>
      <c r="D225" s="153"/>
      <c r="E225" s="153"/>
      <c r="F225" s="154"/>
      <c r="G225" s="124"/>
      <c r="H225" s="125"/>
      <c r="I225" s="126"/>
      <c r="J225" s="136"/>
      <c r="K225" s="137"/>
      <c r="L225" s="138"/>
    </row>
    <row r="226" spans="1:13" ht="18.75">
      <c r="A226" s="151" t="s">
        <v>153</v>
      </c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</row>
    <row r="227" spans="1:13" ht="18.75">
      <c r="A227" s="147" t="s">
        <v>149</v>
      </c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</row>
    <row r="228" spans="1:13" ht="18.75">
      <c r="A228" s="50"/>
      <c r="B228" s="50"/>
      <c r="C228" s="50"/>
      <c r="D228" s="50"/>
      <c r="E228" s="131"/>
      <c r="F228" s="131"/>
      <c r="G228" s="131"/>
      <c r="H228" s="131"/>
      <c r="I228" s="30"/>
      <c r="J228" s="30"/>
      <c r="K228" s="50"/>
      <c r="L228" s="50"/>
    </row>
    <row r="229" spans="1:13" ht="18.75">
      <c r="A229" s="133" t="s">
        <v>12</v>
      </c>
      <c r="B229" s="134"/>
      <c r="C229" s="134"/>
      <c r="D229" s="134"/>
      <c r="E229" s="134"/>
      <c r="F229" s="135"/>
      <c r="G229" s="136" t="s">
        <v>88</v>
      </c>
      <c r="H229" s="137"/>
      <c r="I229" s="138"/>
      <c r="J229" s="136" t="s">
        <v>171</v>
      </c>
      <c r="K229" s="137"/>
      <c r="L229" s="138"/>
    </row>
    <row r="230" spans="1:13" ht="18.75">
      <c r="A230" s="142">
        <v>1</v>
      </c>
      <c r="B230" s="143"/>
      <c r="C230" s="143"/>
      <c r="D230" s="143"/>
      <c r="E230" s="143"/>
      <c r="F230" s="144"/>
      <c r="G230" s="136">
        <v>2</v>
      </c>
      <c r="H230" s="137"/>
      <c r="I230" s="138"/>
      <c r="J230" s="136">
        <v>3</v>
      </c>
      <c r="K230" s="137"/>
      <c r="L230" s="138"/>
    </row>
    <row r="231" spans="1:13" ht="18.75">
      <c r="A231" s="128" t="s">
        <v>38</v>
      </c>
      <c r="B231" s="129"/>
      <c r="C231" s="129"/>
      <c r="D231" s="129"/>
      <c r="E231" s="129"/>
      <c r="F231" s="130"/>
      <c r="G231" s="124" t="s">
        <v>155</v>
      </c>
      <c r="H231" s="125"/>
      <c r="I231" s="126"/>
      <c r="J231" s="124"/>
      <c r="K231" s="125"/>
      <c r="L231" s="126"/>
    </row>
    <row r="232" spans="1:13" ht="18.75">
      <c r="A232" s="139" t="s">
        <v>172</v>
      </c>
      <c r="B232" s="140"/>
      <c r="C232" s="140"/>
      <c r="D232" s="140"/>
      <c r="E232" s="140"/>
      <c r="F232" s="141"/>
      <c r="G232" s="124" t="s">
        <v>156</v>
      </c>
      <c r="H232" s="125"/>
      <c r="I232" s="126"/>
      <c r="J232" s="124"/>
      <c r="K232" s="125"/>
      <c r="L232" s="126"/>
    </row>
    <row r="233" spans="1:13" ht="18.75">
      <c r="A233" s="128" t="s">
        <v>154</v>
      </c>
      <c r="B233" s="129"/>
      <c r="C233" s="129"/>
      <c r="D233" s="129"/>
      <c r="E233" s="129"/>
      <c r="F233" s="130"/>
      <c r="G233" s="124" t="s">
        <v>157</v>
      </c>
      <c r="H233" s="125"/>
      <c r="I233" s="126"/>
      <c r="J233" s="124" t="s">
        <v>5</v>
      </c>
      <c r="K233" s="125"/>
      <c r="L233" s="126"/>
    </row>
    <row r="234" spans="1:13" ht="33.75" customHeight="1">
      <c r="A234" s="127" t="s">
        <v>227</v>
      </c>
      <c r="B234" s="127"/>
      <c r="C234" s="127"/>
      <c r="D234" s="127"/>
      <c r="E234" s="132" t="s">
        <v>228</v>
      </c>
      <c r="F234" s="132"/>
      <c r="G234" s="132"/>
      <c r="H234" s="132"/>
      <c r="I234" s="132"/>
      <c r="J234" s="60"/>
      <c r="K234" s="61"/>
      <c r="L234" s="61"/>
    </row>
    <row r="235" spans="1:13" ht="18.75">
      <c r="A235" s="121" t="s">
        <v>159</v>
      </c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1:13" ht="39" customHeight="1">
      <c r="A236" s="120" t="s">
        <v>158</v>
      </c>
      <c r="B236" s="120"/>
      <c r="C236" s="120"/>
      <c r="D236" s="120"/>
      <c r="E236" s="119" t="s">
        <v>204</v>
      </c>
      <c r="F236" s="119"/>
      <c r="G236" s="119"/>
      <c r="H236" s="119"/>
      <c r="I236" s="119"/>
      <c r="J236" s="63"/>
      <c r="K236" s="63"/>
      <c r="L236" s="63"/>
    </row>
    <row r="237" spans="1:13" ht="18.75" customHeight="1">
      <c r="A237" s="118" t="s">
        <v>160</v>
      </c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1:13" ht="26.25" customHeight="1">
      <c r="A238" s="120" t="s">
        <v>42</v>
      </c>
      <c r="B238" s="120"/>
      <c r="C238" s="120"/>
      <c r="D238" s="120"/>
      <c r="E238" s="119" t="s">
        <v>205</v>
      </c>
      <c r="F238" s="119"/>
      <c r="G238" s="119"/>
      <c r="H238" s="119"/>
      <c r="I238" s="119"/>
      <c r="J238" s="64"/>
      <c r="K238" s="64"/>
      <c r="L238" s="64"/>
      <c r="M238" s="30"/>
    </row>
    <row r="239" spans="1:13" ht="18.75" customHeight="1">
      <c r="A239" s="118" t="s">
        <v>161</v>
      </c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30"/>
    </row>
    <row r="240" spans="1:13" ht="18.75">
      <c r="A240" s="45"/>
      <c r="B240" s="45"/>
      <c r="C240" s="65"/>
      <c r="D240" s="65"/>
      <c r="E240" s="65"/>
      <c r="F240" s="65"/>
      <c r="G240" s="65"/>
      <c r="H240" s="65"/>
      <c r="I240" s="45"/>
      <c r="J240" s="45"/>
      <c r="K240" s="66"/>
      <c r="L240" s="66"/>
      <c r="M240" s="30"/>
    </row>
    <row r="241" spans="1:12" ht="18.75">
      <c r="A241" s="65" t="s">
        <v>162</v>
      </c>
      <c r="B241" s="65"/>
      <c r="C241" s="67"/>
      <c r="D241" s="67"/>
      <c r="E241" s="119" t="s">
        <v>231</v>
      </c>
      <c r="F241" s="119"/>
      <c r="G241" s="119"/>
      <c r="H241" s="119"/>
      <c r="I241" s="119"/>
      <c r="J241" s="45"/>
      <c r="K241" s="66"/>
      <c r="L241" s="66"/>
    </row>
    <row r="242" spans="1:12" ht="18.75">
      <c r="A242" s="117" t="s">
        <v>230</v>
      </c>
      <c r="B242" s="118" t="s">
        <v>229</v>
      </c>
      <c r="C242" s="118"/>
      <c r="D242" s="118"/>
      <c r="E242" s="118"/>
      <c r="F242" s="118"/>
      <c r="G242" s="118"/>
      <c r="H242" s="118"/>
      <c r="I242" s="118"/>
      <c r="J242" s="117"/>
      <c r="K242" s="117"/>
      <c r="L242" s="117"/>
    </row>
    <row r="243" spans="1:12" ht="18.75">
      <c r="A243" s="65" t="s">
        <v>39</v>
      </c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</row>
    <row r="244" spans="1:12" ht="18.75">
      <c r="A244" s="68" t="s">
        <v>163</v>
      </c>
      <c r="B244" s="65"/>
      <c r="C244" s="69"/>
      <c r="D244" s="69"/>
      <c r="E244" s="69"/>
      <c r="F244" s="69"/>
      <c r="G244" s="69"/>
      <c r="H244" s="62"/>
      <c r="I244" s="45"/>
      <c r="J244" s="45"/>
      <c r="K244" s="66"/>
      <c r="L244" s="66"/>
    </row>
    <row r="245" spans="1:12" ht="18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</row>
  </sheetData>
  <mergeCells count="283">
    <mergeCell ref="I118:J118"/>
    <mergeCell ref="I111:J111"/>
    <mergeCell ref="G11:K11"/>
    <mergeCell ref="B20:E20"/>
    <mergeCell ref="G20:J20"/>
    <mergeCell ref="I103:J103"/>
    <mergeCell ref="I104:J104"/>
    <mergeCell ref="I105:J105"/>
    <mergeCell ref="A68:G68"/>
    <mergeCell ref="I112:J112"/>
    <mergeCell ref="I115:J115"/>
    <mergeCell ref="I109:J109"/>
    <mergeCell ref="I94:J94"/>
    <mergeCell ref="I106:J106"/>
    <mergeCell ref="I100:J100"/>
    <mergeCell ref="I101:J101"/>
    <mergeCell ref="I99:J99"/>
    <mergeCell ref="I107:J107"/>
    <mergeCell ref="I113:J113"/>
    <mergeCell ref="I114:J114"/>
    <mergeCell ref="I92:J92"/>
    <mergeCell ref="I93:J93"/>
    <mergeCell ref="A114:G114"/>
    <mergeCell ref="A110:G110"/>
    <mergeCell ref="A112:G112"/>
    <mergeCell ref="A111:H111"/>
    <mergeCell ref="I95:J95"/>
    <mergeCell ref="I65:J65"/>
    <mergeCell ref="A77:H77"/>
    <mergeCell ref="A86:G86"/>
    <mergeCell ref="A78:G78"/>
    <mergeCell ref="I83:J83"/>
    <mergeCell ref="I84:J84"/>
    <mergeCell ref="I82:J82"/>
    <mergeCell ref="I86:J86"/>
    <mergeCell ref="I81:J81"/>
    <mergeCell ref="I79:J79"/>
    <mergeCell ref="I78:J78"/>
    <mergeCell ref="I89:J89"/>
    <mergeCell ref="I91:J91"/>
    <mergeCell ref="I76:J76"/>
    <mergeCell ref="I88:J88"/>
    <mergeCell ref="I85:J85"/>
    <mergeCell ref="I67:J67"/>
    <mergeCell ref="I77:J77"/>
    <mergeCell ref="I70:J70"/>
    <mergeCell ref="I74:J74"/>
    <mergeCell ref="I75:J75"/>
    <mergeCell ref="I72:J72"/>
    <mergeCell ref="I73:J73"/>
    <mergeCell ref="I69:J69"/>
    <mergeCell ref="I71:J71"/>
    <mergeCell ref="A133:A136"/>
    <mergeCell ref="B133:B136"/>
    <mergeCell ref="C133:C136"/>
    <mergeCell ref="I80:J80"/>
    <mergeCell ref="I87:J87"/>
    <mergeCell ref="I110:J110"/>
    <mergeCell ref="I102:J102"/>
    <mergeCell ref="I98:J98"/>
    <mergeCell ref="I117:J117"/>
    <mergeCell ref="I116:J116"/>
    <mergeCell ref="I63:J63"/>
    <mergeCell ref="F135:F136"/>
    <mergeCell ref="G135:G136"/>
    <mergeCell ref="H135:H136"/>
    <mergeCell ref="I96:J96"/>
    <mergeCell ref="I97:J97"/>
    <mergeCell ref="I108:J108"/>
    <mergeCell ref="I64:J64"/>
    <mergeCell ref="I123:J123"/>
    <mergeCell ref="A131:J131"/>
    <mergeCell ref="A132:J132"/>
    <mergeCell ref="I121:J121"/>
    <mergeCell ref="I122:J122"/>
    <mergeCell ref="A123:G123"/>
    <mergeCell ref="I119:J119"/>
    <mergeCell ref="I120:J120"/>
    <mergeCell ref="I135:J135"/>
    <mergeCell ref="A124:G124"/>
    <mergeCell ref="A125:G125"/>
    <mergeCell ref="C126:E126"/>
    <mergeCell ref="F126:J126"/>
    <mergeCell ref="A127:J127"/>
    <mergeCell ref="I125:J125"/>
    <mergeCell ref="D134:D136"/>
    <mergeCell ref="E134:J134"/>
    <mergeCell ref="E135:E136"/>
    <mergeCell ref="A115:G115"/>
    <mergeCell ref="I124:J124"/>
    <mergeCell ref="A117:G117"/>
    <mergeCell ref="A118:G118"/>
    <mergeCell ref="A120:G120"/>
    <mergeCell ref="A121:G121"/>
    <mergeCell ref="A119:H119"/>
    <mergeCell ref="A122:G122"/>
    <mergeCell ref="A116:G116"/>
    <mergeCell ref="A113:G113"/>
    <mergeCell ref="A106:G106"/>
    <mergeCell ref="A107:G107"/>
    <mergeCell ref="A108:G108"/>
    <mergeCell ref="A109:G109"/>
    <mergeCell ref="A100:H100"/>
    <mergeCell ref="A101:G101"/>
    <mergeCell ref="A104:G104"/>
    <mergeCell ref="A105:G105"/>
    <mergeCell ref="A102:G102"/>
    <mergeCell ref="A103:G103"/>
    <mergeCell ref="A98:G98"/>
    <mergeCell ref="A99:G99"/>
    <mergeCell ref="A97:G97"/>
    <mergeCell ref="A95:H95"/>
    <mergeCell ref="A96:H96"/>
    <mergeCell ref="A93:G93"/>
    <mergeCell ref="A94:G94"/>
    <mergeCell ref="A75:G75"/>
    <mergeCell ref="A76:G76"/>
    <mergeCell ref="A72:G72"/>
    <mergeCell ref="A73:G73"/>
    <mergeCell ref="A74:G74"/>
    <mergeCell ref="A92:G92"/>
    <mergeCell ref="A91:G91"/>
    <mergeCell ref="A90:H90"/>
    <mergeCell ref="A79:G79"/>
    <mergeCell ref="A81:G81"/>
    <mergeCell ref="A89:H89"/>
    <mergeCell ref="A84:G84"/>
    <mergeCell ref="A80:F80"/>
    <mergeCell ref="A85:G85"/>
    <mergeCell ref="A83:G83"/>
    <mergeCell ref="A88:H88"/>
    <mergeCell ref="A87:G87"/>
    <mergeCell ref="A82:G82"/>
    <mergeCell ref="A65:H65"/>
    <mergeCell ref="A64:H64"/>
    <mergeCell ref="A71:G71"/>
    <mergeCell ref="A63:G63"/>
    <mergeCell ref="A70:G70"/>
    <mergeCell ref="A66:H66"/>
    <mergeCell ref="A67:H67"/>
    <mergeCell ref="A69:G69"/>
    <mergeCell ref="A62:G62"/>
    <mergeCell ref="I62:J62"/>
    <mergeCell ref="I60:J60"/>
    <mergeCell ref="I61:J61"/>
    <mergeCell ref="I56:J56"/>
    <mergeCell ref="I58:J58"/>
    <mergeCell ref="I57:J57"/>
    <mergeCell ref="B26:E26"/>
    <mergeCell ref="G26:J26"/>
    <mergeCell ref="C27:E27"/>
    <mergeCell ref="G27:J27"/>
    <mergeCell ref="I53:J53"/>
    <mergeCell ref="I59:J59"/>
    <mergeCell ref="I55:J55"/>
    <mergeCell ref="A58:G58"/>
    <mergeCell ref="A54:G54"/>
    <mergeCell ref="A55:G55"/>
    <mergeCell ref="A51:G51"/>
    <mergeCell ref="A52:G52"/>
    <mergeCell ref="A53:G53"/>
    <mergeCell ref="A56:G56"/>
    <mergeCell ref="A31:L31"/>
    <mergeCell ref="A32:L32"/>
    <mergeCell ref="I44:J44"/>
    <mergeCell ref="I45:J45"/>
    <mergeCell ref="A50:G50"/>
    <mergeCell ref="I54:J54"/>
    <mergeCell ref="I51:J51"/>
    <mergeCell ref="I52:J52"/>
    <mergeCell ref="A44:H44"/>
    <mergeCell ref="A42:I42"/>
    <mergeCell ref="G6:J6"/>
    <mergeCell ref="C8:E8"/>
    <mergeCell ref="C9:E10"/>
    <mergeCell ref="G10:J10"/>
    <mergeCell ref="G8:J8"/>
    <mergeCell ref="A57:G57"/>
    <mergeCell ref="A45:H45"/>
    <mergeCell ref="A28:F28"/>
    <mergeCell ref="A29:J29"/>
    <mergeCell ref="I50:J50"/>
    <mergeCell ref="B21:E21"/>
    <mergeCell ref="C17:E17"/>
    <mergeCell ref="A19:E19"/>
    <mergeCell ref="G18:J18"/>
    <mergeCell ref="A21:A23"/>
    <mergeCell ref="C22:E22"/>
    <mergeCell ref="C23:E23"/>
    <mergeCell ref="A60:G60"/>
    <mergeCell ref="I46:J46"/>
    <mergeCell ref="C24:E25"/>
    <mergeCell ref="A47:G47"/>
    <mergeCell ref="A46:G46"/>
    <mergeCell ref="A48:G48"/>
    <mergeCell ref="A49:G49"/>
    <mergeCell ref="I47:J47"/>
    <mergeCell ref="I48:J48"/>
    <mergeCell ref="I49:J49"/>
    <mergeCell ref="G9:J9"/>
    <mergeCell ref="F13:J13"/>
    <mergeCell ref="A201:L201"/>
    <mergeCell ref="A33:L33"/>
    <mergeCell ref="B159:B161"/>
    <mergeCell ref="D133:J133"/>
    <mergeCell ref="B171:B185"/>
    <mergeCell ref="J198:M198"/>
    <mergeCell ref="A61:G61"/>
    <mergeCell ref="A59:G59"/>
    <mergeCell ref="A14:J14"/>
    <mergeCell ref="C16:E16"/>
    <mergeCell ref="C15:F15"/>
    <mergeCell ref="A18:E18"/>
    <mergeCell ref="C12:E12"/>
    <mergeCell ref="G12:J12"/>
    <mergeCell ref="C13:E13"/>
    <mergeCell ref="A204:A208"/>
    <mergeCell ref="B204:B208"/>
    <mergeCell ref="C204:C208"/>
    <mergeCell ref="D204:L204"/>
    <mergeCell ref="D205:F206"/>
    <mergeCell ref="G205:L205"/>
    <mergeCell ref="G206:I206"/>
    <mergeCell ref="J206:L206"/>
    <mergeCell ref="A214:E214"/>
    <mergeCell ref="A216:L216"/>
    <mergeCell ref="A218:F218"/>
    <mergeCell ref="G218:I218"/>
    <mergeCell ref="J218:L218"/>
    <mergeCell ref="A217:L217"/>
    <mergeCell ref="A215:L215"/>
    <mergeCell ref="A222:F222"/>
    <mergeCell ref="G222:I222"/>
    <mergeCell ref="A224:F224"/>
    <mergeCell ref="J219:L219"/>
    <mergeCell ref="A220:F220"/>
    <mergeCell ref="G220:I220"/>
    <mergeCell ref="J220:L220"/>
    <mergeCell ref="A219:F219"/>
    <mergeCell ref="G219:I219"/>
    <mergeCell ref="G225:I225"/>
    <mergeCell ref="J225:L225"/>
    <mergeCell ref="G221:I221"/>
    <mergeCell ref="G224:I224"/>
    <mergeCell ref="J224:L224"/>
    <mergeCell ref="J221:L221"/>
    <mergeCell ref="J232:L232"/>
    <mergeCell ref="G1:J1"/>
    <mergeCell ref="G2:J2"/>
    <mergeCell ref="G5:J5"/>
    <mergeCell ref="G3:J3"/>
    <mergeCell ref="A227:L227"/>
    <mergeCell ref="J222:L222"/>
    <mergeCell ref="A221:F221"/>
    <mergeCell ref="A226:L226"/>
    <mergeCell ref="A225:F225"/>
    <mergeCell ref="E234:I234"/>
    <mergeCell ref="A229:F229"/>
    <mergeCell ref="G229:I229"/>
    <mergeCell ref="J229:L229"/>
    <mergeCell ref="A232:F232"/>
    <mergeCell ref="G232:I232"/>
    <mergeCell ref="A230:F230"/>
    <mergeCell ref="G230:I230"/>
    <mergeCell ref="J230:L230"/>
    <mergeCell ref="A231:F231"/>
    <mergeCell ref="B242:I242"/>
    <mergeCell ref="A235:L235"/>
    <mergeCell ref="I90:J90"/>
    <mergeCell ref="J231:L231"/>
    <mergeCell ref="A234:D234"/>
    <mergeCell ref="J233:L233"/>
    <mergeCell ref="A233:F233"/>
    <mergeCell ref="G233:I233"/>
    <mergeCell ref="G231:I231"/>
    <mergeCell ref="E228:H228"/>
    <mergeCell ref="A239:L239"/>
    <mergeCell ref="E241:I241"/>
    <mergeCell ref="A238:D238"/>
    <mergeCell ref="A236:D236"/>
    <mergeCell ref="E236:I236"/>
    <mergeCell ref="A237:L237"/>
    <mergeCell ref="E238:I238"/>
  </mergeCells>
  <phoneticPr fontId="3" type="noConversion"/>
  <printOptions horizontalCentered="1"/>
  <pageMargins left="0.98425196850393704" right="0.19685039370078741" top="0.39370078740157483" bottom="0.39370078740157483" header="0.6692913385826772" footer="0.6692913385826772"/>
  <pageSetup paperSize="9" scale="50" fitToHeight="0" orientation="portrait" r:id="rId1"/>
  <headerFooter alignWithMargins="0"/>
  <rowBreaks count="4" manualBreakCount="4">
    <brk id="41" max="11" man="1"/>
    <brk id="110" max="11" man="1"/>
    <brk id="163" max="11" man="1"/>
    <brk id="2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ЦКС</vt:lpstr>
      <vt:lpstr>ЦКС!Область_печати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t.filippova</dc:creator>
  <cp:lastModifiedBy>user</cp:lastModifiedBy>
  <cp:lastPrinted>2018-12-17T07:43:44Z</cp:lastPrinted>
  <dcterms:created xsi:type="dcterms:W3CDTF">2013-01-23T13:39:12Z</dcterms:created>
  <dcterms:modified xsi:type="dcterms:W3CDTF">2018-12-17T07:44:23Z</dcterms:modified>
</cp:coreProperties>
</file>